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8505"/>
  </bookViews>
  <sheets>
    <sheet name="Data" sheetId="2" r:id="rId1"/>
    <sheet name="Cu" sheetId="4" r:id="rId2"/>
    <sheet name="Pb" sheetId="6" r:id="rId3"/>
    <sheet name="Zn" sheetId="8" r:id="rId4"/>
    <sheet name="total" sheetId="10" r:id="rId5"/>
    <sheet name="Summary" sheetId="11" r:id="rId6"/>
  </sheets>
  <calcPr calcId="125725"/>
</workbook>
</file>

<file path=xl/calcChain.xml><?xml version="1.0" encoding="utf-8"?>
<calcChain xmlns="http://schemas.openxmlformats.org/spreadsheetml/2006/main">
  <c r="AA63" i="2"/>
  <c r="AA62"/>
  <c r="AA61"/>
  <c r="AA60"/>
  <c r="AA59"/>
  <c r="AA58"/>
  <c r="AA55"/>
  <c r="AA54"/>
  <c r="AA53"/>
  <c r="AA52"/>
  <c r="AA51"/>
  <c r="AA50"/>
  <c r="AA49"/>
  <c r="AA48"/>
  <c r="AA47"/>
  <c r="AA46"/>
  <c r="AA45"/>
  <c r="AA44"/>
  <c r="AA43"/>
  <c r="K16" i="11"/>
  <c r="K20"/>
  <c r="K21"/>
  <c r="K22"/>
  <c r="K23"/>
  <c r="K24"/>
  <c r="K19"/>
  <c r="D54" i="2"/>
  <c r="D50"/>
  <c r="D46"/>
  <c r="V55"/>
  <c r="V52"/>
  <c r="V51"/>
  <c r="V48"/>
  <c r="V47"/>
  <c r="V44"/>
  <c r="V43"/>
  <c r="F53"/>
  <c r="F52"/>
  <c r="F49"/>
  <c r="F48"/>
  <c r="F45"/>
  <c r="F44"/>
  <c r="J52"/>
  <c r="J48"/>
  <c r="J44"/>
  <c r="R54"/>
  <c r="R53"/>
  <c r="R50"/>
  <c r="R49"/>
  <c r="R46"/>
  <c r="R45"/>
  <c r="H55"/>
  <c r="H54"/>
  <c r="H51"/>
  <c r="H50"/>
  <c r="H47"/>
  <c r="H46"/>
  <c r="H43"/>
  <c r="C56"/>
  <c r="U56"/>
  <c r="E56"/>
  <c r="K56"/>
  <c r="I56"/>
  <c r="Q56"/>
  <c r="G56"/>
  <c r="C63"/>
  <c r="D52" s="1"/>
  <c r="U63"/>
  <c r="V54" s="1"/>
  <c r="E63"/>
  <c r="F55" s="1"/>
  <c r="K63"/>
  <c r="L52" s="1"/>
  <c r="I63"/>
  <c r="J54" s="1"/>
  <c r="Q63"/>
  <c r="R52" s="1"/>
  <c r="G63"/>
  <c r="H53" s="1"/>
  <c r="W63"/>
  <c r="X54" s="1"/>
  <c r="S63"/>
  <c r="T54" s="1"/>
  <c r="N56"/>
  <c r="Y63"/>
  <c r="Z52" s="1"/>
  <c r="O63"/>
  <c r="P52" s="1"/>
  <c r="M63"/>
  <c r="W56"/>
  <c r="S56"/>
  <c r="Y56"/>
  <c r="O56"/>
  <c r="M56"/>
  <c r="L46" l="1"/>
  <c r="L54"/>
  <c r="X43"/>
  <c r="X51"/>
  <c r="J43"/>
  <c r="J51"/>
  <c r="L45"/>
  <c r="L53"/>
  <c r="D45"/>
  <c r="D53"/>
  <c r="X45"/>
  <c r="X49"/>
  <c r="X53"/>
  <c r="H44"/>
  <c r="H48"/>
  <c r="H52"/>
  <c r="H56" s="1"/>
  <c r="R43"/>
  <c r="R47"/>
  <c r="R51"/>
  <c r="R55"/>
  <c r="J45"/>
  <c r="J49"/>
  <c r="J53"/>
  <c r="L43"/>
  <c r="L47"/>
  <c r="L51"/>
  <c r="L55"/>
  <c r="F46"/>
  <c r="F50"/>
  <c r="F54"/>
  <c r="V45"/>
  <c r="V56" s="1"/>
  <c r="V49"/>
  <c r="V53"/>
  <c r="D43"/>
  <c r="D47"/>
  <c r="D51"/>
  <c r="D55"/>
  <c r="X44"/>
  <c r="X48"/>
  <c r="X52"/>
  <c r="L50"/>
  <c r="X47"/>
  <c r="X55"/>
  <c r="J47"/>
  <c r="J55"/>
  <c r="L49"/>
  <c r="D49"/>
  <c r="X46"/>
  <c r="X50"/>
  <c r="H45"/>
  <c r="H49"/>
  <c r="R44"/>
  <c r="R48"/>
  <c r="J46"/>
  <c r="J50"/>
  <c r="L44"/>
  <c r="L48"/>
  <c r="F43"/>
  <c r="F47"/>
  <c r="F51"/>
  <c r="V46"/>
  <c r="V50"/>
  <c r="D44"/>
  <c r="D48"/>
  <c r="T44"/>
  <c r="P50"/>
  <c r="T45"/>
  <c r="T49"/>
  <c r="T51"/>
  <c r="Z55"/>
  <c r="P55"/>
  <c r="Z51"/>
  <c r="P43"/>
  <c r="P51"/>
  <c r="Z43"/>
  <c r="T47"/>
  <c r="T52"/>
  <c r="P47"/>
  <c r="P46"/>
  <c r="P54"/>
  <c r="Z47"/>
  <c r="T43"/>
  <c r="T48"/>
  <c r="T53"/>
  <c r="Z50"/>
  <c r="P49"/>
  <c r="P53"/>
  <c r="Z45"/>
  <c r="Z49"/>
  <c r="Z53"/>
  <c r="T55"/>
  <c r="Z46"/>
  <c r="Z54"/>
  <c r="P45"/>
  <c r="P44"/>
  <c r="P48"/>
  <c r="Z44"/>
  <c r="Z48"/>
  <c r="T46"/>
  <c r="T50"/>
  <c r="L56" l="1"/>
  <c r="X56"/>
  <c r="R56"/>
  <c r="J56"/>
  <c r="F56"/>
  <c r="D56"/>
  <c r="T56"/>
  <c r="Z56"/>
  <c r="P56"/>
</calcChain>
</file>

<file path=xl/sharedStrings.xml><?xml version="1.0" encoding="utf-8"?>
<sst xmlns="http://schemas.openxmlformats.org/spreadsheetml/2006/main" count="139" uniqueCount="86">
  <si>
    <t>Depth (cm)</t>
  </si>
  <si>
    <t>ppm Mo</t>
  </si>
  <si>
    <t>Nb</t>
  </si>
  <si>
    <t>ppmNb</t>
  </si>
  <si>
    <t>Zr</t>
  </si>
  <si>
    <t>ppmZr</t>
  </si>
  <si>
    <t>ppm Pb</t>
  </si>
  <si>
    <t>ppmZn</t>
  </si>
  <si>
    <t>990603-53</t>
  </si>
  <si>
    <t>990710-143</t>
  </si>
  <si>
    <t>990710-14b</t>
  </si>
  <si>
    <t>990710-140</t>
  </si>
  <si>
    <t>990710-133</t>
  </si>
  <si>
    <t>990710-13b</t>
  </si>
  <si>
    <t>990710-130</t>
  </si>
  <si>
    <t>990710-123</t>
  </si>
  <si>
    <t>99071 0-12b</t>
  </si>
  <si>
    <t>990710-120</t>
  </si>
  <si>
    <t>99071 0-11 a</t>
  </si>
  <si>
    <t>99071 0-1 1b</t>
  </si>
  <si>
    <t>99071 0-1 1C</t>
  </si>
  <si>
    <t>990710-103</t>
  </si>
  <si>
    <t>990710-10b</t>
  </si>
  <si>
    <t>990710-100</t>
  </si>
  <si>
    <t>990710-93</t>
  </si>
  <si>
    <t>990710-9b</t>
  </si>
  <si>
    <t>99071 0-9C</t>
  </si>
  <si>
    <t>990710-8a</t>
  </si>
  <si>
    <t>99071 0-8b</t>
  </si>
  <si>
    <t>990710-80</t>
  </si>
  <si>
    <t>990710-7a</t>
  </si>
  <si>
    <t>990710-7b</t>
  </si>
  <si>
    <t>990710-70</t>
  </si>
  <si>
    <t>990710-63*</t>
  </si>
  <si>
    <t>990710-6b</t>
  </si>
  <si>
    <t>990710-60(14-20)</t>
  </si>
  <si>
    <t>990710-60(35-60)</t>
  </si>
  <si>
    <t>99071 0-60 (120-pa</t>
  </si>
  <si>
    <t>990603-1 a</t>
  </si>
  <si>
    <t>990603-1 b</t>
  </si>
  <si>
    <t>990603-2a</t>
  </si>
  <si>
    <t>990603-2b</t>
  </si>
  <si>
    <t>990603-33</t>
  </si>
  <si>
    <t>990603-3b</t>
  </si>
  <si>
    <t>990603-43</t>
  </si>
  <si>
    <t>990603-4b</t>
  </si>
  <si>
    <t>Average</t>
  </si>
  <si>
    <t>a</t>
  </si>
  <si>
    <t>Tylersville</t>
  </si>
  <si>
    <t>b</t>
  </si>
  <si>
    <t>c</t>
  </si>
  <si>
    <t>d</t>
  </si>
  <si>
    <t>e</t>
  </si>
  <si>
    <t>ppm Cu</t>
  </si>
  <si>
    <t>ppm Ni</t>
  </si>
  <si>
    <t>% Fe2O3</t>
  </si>
  <si>
    <t>% MnO2</t>
  </si>
  <si>
    <t>ppmCr</t>
  </si>
  <si>
    <t>% TiO2</t>
  </si>
  <si>
    <t>ppmBa</t>
  </si>
  <si>
    <t>averages</t>
  </si>
  <si>
    <t>Ratio to bkgrnd</t>
  </si>
  <si>
    <t>Background samples</t>
  </si>
  <si>
    <t>Rialto Tributary</t>
  </si>
  <si>
    <t>Average bkgr:</t>
  </si>
  <si>
    <t>Zn</t>
  </si>
  <si>
    <t>Pb</t>
  </si>
  <si>
    <t>Mo</t>
  </si>
  <si>
    <t>Cu</t>
  </si>
  <si>
    <t>Ni</t>
  </si>
  <si>
    <t>Fe</t>
  </si>
  <si>
    <t>Mn</t>
  </si>
  <si>
    <t>Cr</t>
  </si>
  <si>
    <t>Ti</t>
  </si>
  <si>
    <t>Ba</t>
  </si>
  <si>
    <t>Total metals</t>
  </si>
  <si>
    <t>Cu+Cr+Ni+Pb+Zn</t>
  </si>
  <si>
    <t>glacial lake clay</t>
  </si>
  <si>
    <t>Mill Creek alluvium</t>
  </si>
  <si>
    <t>Mill Creek Rd</t>
  </si>
  <si>
    <t>ppm</t>
  </si>
  <si>
    <t xml:space="preserve">ppm </t>
  </si>
  <si>
    <t>Average background</t>
  </si>
  <si>
    <t>Samples from creek bank at Mill Creek Rd</t>
  </si>
  <si>
    <t>Cr+Cu+Pb+Zn</t>
  </si>
  <si>
    <t>bkg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</si>
</sst>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rgb="FF444444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>
      <alignment vertical="top" wrapText="1"/>
    </xf>
    <xf numFmtId="2" fontId="1" fillId="2" borderId="0" xfId="0" applyNumberFormat="1" applyFont="1" applyFill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2" fontId="4" fillId="0" borderId="0" xfId="0" applyNumberFormat="1" applyFont="1" applyAlignment="1">
      <alignment horizontal="center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/>
    <xf numFmtId="0" fontId="3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 wrapText="1" indent="6"/>
    </xf>
    <xf numFmtId="0" fontId="3" fillId="2" borderId="0" xfId="0" applyFont="1" applyFill="1" applyAlignment="1">
      <alignment horizontal="left" vertical="top" wrapText="1" indent="5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 indent="5"/>
    </xf>
    <xf numFmtId="0" fontId="1" fillId="2" borderId="1" xfId="0" applyFont="1" applyFill="1" applyBorder="1" applyAlignment="1">
      <alignment vertical="top" wrapText="1"/>
    </xf>
    <xf numFmtId="2" fontId="4" fillId="0" borderId="0" xfId="0" applyNumberFormat="1" applyFont="1" applyBorder="1" applyAlignment="1">
      <alignment horizontal="center"/>
    </xf>
    <xf numFmtId="0" fontId="10" fillId="2" borderId="0" xfId="0" applyFont="1" applyFill="1" applyAlignment="1">
      <alignment vertical="top" wrapText="1"/>
    </xf>
    <xf numFmtId="2" fontId="3" fillId="2" borderId="0" xfId="0" applyNumberFormat="1" applyFont="1" applyFill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1" fontId="3" fillId="2" borderId="0" xfId="0" applyNumberFormat="1" applyFont="1" applyFill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1" fontId="3" fillId="2" borderId="0" xfId="0" applyNumberFormat="1" applyFont="1" applyFill="1" applyAlignment="1">
      <alignment horizontal="center" vertical="top" wrapText="1"/>
    </xf>
    <xf numFmtId="2" fontId="3" fillId="2" borderId="0" xfId="0" applyNumberFormat="1" applyFont="1" applyFill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0" xfId="0" applyNumberFormat="1" applyFont="1" applyFill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" fontId="3" fillId="2" borderId="0" xfId="0" applyNumberFormat="1" applyFont="1" applyFill="1" applyAlignment="1">
      <alignment horizontal="right" vertical="top" wrapText="1"/>
    </xf>
    <xf numFmtId="1" fontId="3" fillId="2" borderId="1" xfId="0" applyNumberFormat="1" applyFont="1" applyFill="1" applyBorder="1" applyAlignment="1">
      <alignment horizontal="right" vertical="top" wrapText="1"/>
    </xf>
    <xf numFmtId="1" fontId="3" fillId="2" borderId="1" xfId="0" applyNumberFormat="1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vertical="center"/>
    </xf>
    <xf numFmtId="164" fontId="3" fillId="2" borderId="2" xfId="0" applyNumberFormat="1" applyFont="1" applyFill="1" applyBorder="1" applyAlignment="1">
      <alignment vertical="center" wrapText="1"/>
    </xf>
    <xf numFmtId="2" fontId="3" fillId="2" borderId="0" xfId="0" applyNumberFormat="1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vertical="center" wrapText="1"/>
    </xf>
    <xf numFmtId="1" fontId="3" fillId="2" borderId="0" xfId="0" applyNumberFormat="1" applyFont="1" applyFill="1" applyAlignment="1">
      <alignment wrapText="1"/>
    </xf>
    <xf numFmtId="2" fontId="1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1" fontId="0" fillId="0" borderId="0" xfId="0" applyNumberFormat="1" applyAlignment="1">
      <alignment vertical="center"/>
    </xf>
    <xf numFmtId="1" fontId="0" fillId="0" borderId="0" xfId="0" applyNumberFormat="1"/>
    <xf numFmtId="2" fontId="0" fillId="0" borderId="0" xfId="0" applyNumberFormat="1"/>
    <xf numFmtId="0" fontId="9" fillId="0" borderId="3" xfId="0" applyFont="1" applyBorder="1"/>
    <xf numFmtId="0" fontId="0" fillId="0" borderId="3" xfId="0" applyBorder="1"/>
    <xf numFmtId="0" fontId="0" fillId="0" borderId="1" xfId="0" applyBorder="1"/>
    <xf numFmtId="1" fontId="0" fillId="0" borderId="1" xfId="0" applyNumberFormat="1" applyBorder="1"/>
    <xf numFmtId="2" fontId="0" fillId="0" borderId="1" xfId="0" applyNumberFormat="1" applyBorder="1"/>
    <xf numFmtId="0" fontId="0" fillId="0" borderId="3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" fontId="0" fillId="0" borderId="1" xfId="0" applyNumberFormat="1" applyBorder="1" applyAlignment="1">
      <alignment vertical="center"/>
    </xf>
    <xf numFmtId="0" fontId="1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5" Type="http://schemas.openxmlformats.org/officeDocument/2006/relationships/chartsheet" Target="chart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1504102857344403"/>
          <c:y val="0.13842413371719076"/>
          <c:w val="0.3306850805281783"/>
          <c:h val="0.79855838837169901"/>
        </c:manualLayout>
      </c:layout>
      <c:scatterChart>
        <c:scatterStyle val="lineMarker"/>
        <c:ser>
          <c:idx val="0"/>
          <c:order val="0"/>
          <c:spPr>
            <a:ln w="28575">
              <a:solidFill>
                <a:sysClr val="windowText" lastClr="000000"/>
              </a:solidFill>
            </a:ln>
          </c:spPr>
          <c:marker>
            <c:symbol val="diamond"/>
            <c:size val="1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Data!$G$43:$G$55</c:f>
              <c:numCache>
                <c:formatCode>0</c:formatCode>
                <c:ptCount val="13"/>
                <c:pt idx="0">
                  <c:v>59.11</c:v>
                </c:pt>
                <c:pt idx="1">
                  <c:v>116.06</c:v>
                </c:pt>
                <c:pt idx="2">
                  <c:v>148.81800000000001</c:v>
                </c:pt>
                <c:pt idx="3">
                  <c:v>169.40100000000001</c:v>
                </c:pt>
                <c:pt idx="4">
                  <c:v>117.754</c:v>
                </c:pt>
                <c:pt idx="5">
                  <c:v>148.565</c:v>
                </c:pt>
                <c:pt idx="6">
                  <c:v>139.01499999999999</c:v>
                </c:pt>
                <c:pt idx="7">
                  <c:v>159.13399999999999</c:v>
                </c:pt>
                <c:pt idx="8">
                  <c:v>163.47</c:v>
                </c:pt>
                <c:pt idx="9">
                  <c:v>121.381</c:v>
                </c:pt>
                <c:pt idx="10">
                  <c:v>136.63300000000001</c:v>
                </c:pt>
                <c:pt idx="11">
                  <c:v>135.41900000000001</c:v>
                </c:pt>
                <c:pt idx="12">
                  <c:v>288</c:v>
                </c:pt>
              </c:numCache>
            </c:numRef>
          </c:xVal>
          <c:yVal>
            <c:numRef>
              <c:f>Data!$B$43:$B$55</c:f>
              <c:numCache>
                <c:formatCode>0.00</c:formatCode>
                <c:ptCount val="13"/>
                <c:pt idx="0">
                  <c:v>0</c:v>
                </c:pt>
                <c:pt idx="1">
                  <c:v>-7.5</c:v>
                </c:pt>
                <c:pt idx="2">
                  <c:v>-22.5</c:v>
                </c:pt>
                <c:pt idx="3">
                  <c:v>-47.5</c:v>
                </c:pt>
                <c:pt idx="4">
                  <c:v>-62.5</c:v>
                </c:pt>
                <c:pt idx="5">
                  <c:v>-80</c:v>
                </c:pt>
                <c:pt idx="6">
                  <c:v>-90</c:v>
                </c:pt>
                <c:pt idx="7">
                  <c:v>-107.5</c:v>
                </c:pt>
                <c:pt idx="8">
                  <c:v>-125</c:v>
                </c:pt>
                <c:pt idx="9">
                  <c:v>-130</c:v>
                </c:pt>
                <c:pt idx="10">
                  <c:v>-142.5</c:v>
                </c:pt>
                <c:pt idx="11">
                  <c:v>-152.5</c:v>
                </c:pt>
                <c:pt idx="12">
                  <c:v>-160</c:v>
                </c:pt>
              </c:numCache>
            </c:numRef>
          </c:yVal>
        </c:ser>
        <c:axId val="88797568"/>
        <c:axId val="88800256"/>
      </c:scatterChart>
      <c:valAx>
        <c:axId val="88797568"/>
        <c:scaling>
          <c:orientation val="minMax"/>
        </c:scaling>
        <c:axPos val="b"/>
        <c:title>
          <c:tx>
            <c:rich>
              <a:bodyPr anchor="t" anchorCtr="1"/>
              <a:lstStyle/>
              <a:p>
                <a:pPr>
                  <a:defRPr sz="1600"/>
                </a:pPr>
                <a:r>
                  <a:rPr lang="en-US" sz="1600"/>
                  <a:t>Concentration, ppm</a:t>
                </a:r>
              </a:p>
            </c:rich>
          </c:tx>
          <c:layout>
            <c:manualLayout>
              <c:xMode val="edge"/>
              <c:yMode val="edge"/>
              <c:x val="0.14355799355516388"/>
              <c:y val="1.4087118438428982E-2"/>
            </c:manualLayout>
          </c:layout>
        </c:title>
        <c:numFmt formatCode="0" sourceLinked="1"/>
        <c:tickLblPos val="high"/>
        <c:txPr>
          <a:bodyPr anchor="t" anchorCtr="1"/>
          <a:lstStyle/>
          <a:p>
            <a:pPr>
              <a:defRPr sz="1400"/>
            </a:pPr>
            <a:endParaRPr lang="en-US"/>
          </a:p>
        </c:txPr>
        <c:crossAx val="88800256"/>
        <c:crosses val="autoZero"/>
        <c:crossBetween val="midCat"/>
      </c:valAx>
      <c:valAx>
        <c:axId val="88800256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Depth, cm</a:t>
                </a:r>
              </a:p>
            </c:rich>
          </c:tx>
        </c:title>
        <c:numFmt formatCode="0" sourceLinked="0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879756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1504102857344403"/>
          <c:y val="0.13842413371719095"/>
          <c:w val="0.30433587377646504"/>
          <c:h val="0.79855838837169868"/>
        </c:manualLayout>
      </c:layout>
      <c:scatterChart>
        <c:scatterStyle val="lineMarker"/>
        <c:ser>
          <c:idx val="0"/>
          <c:order val="0"/>
          <c:spPr>
            <a:ln w="28575">
              <a:solidFill>
                <a:sysClr val="windowText" lastClr="000000"/>
              </a:solidFill>
            </a:ln>
          </c:spPr>
          <c:marker>
            <c:symbol val="diamond"/>
            <c:size val="1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Data!$S$43:$S$55</c:f>
              <c:numCache>
                <c:formatCode>0</c:formatCode>
                <c:ptCount val="13"/>
                <c:pt idx="0">
                  <c:v>62.003</c:v>
                </c:pt>
                <c:pt idx="1">
                  <c:v>128.08000000000001</c:v>
                </c:pt>
                <c:pt idx="2">
                  <c:v>208.87299999999999</c:v>
                </c:pt>
                <c:pt idx="3">
                  <c:v>430.548</c:v>
                </c:pt>
                <c:pt idx="4">
                  <c:v>271.08600000000001</c:v>
                </c:pt>
                <c:pt idx="5">
                  <c:v>270.86200000000002</c:v>
                </c:pt>
                <c:pt idx="6">
                  <c:v>203.916</c:v>
                </c:pt>
                <c:pt idx="7">
                  <c:v>405.09199999999998</c:v>
                </c:pt>
                <c:pt idx="8">
                  <c:v>286.17700000000002</c:v>
                </c:pt>
                <c:pt idx="9">
                  <c:v>328.45100000000002</c:v>
                </c:pt>
                <c:pt idx="10">
                  <c:v>285.58999999999997</c:v>
                </c:pt>
                <c:pt idx="11">
                  <c:v>212.25899999999999</c:v>
                </c:pt>
                <c:pt idx="12">
                  <c:v>245.38200000000001</c:v>
                </c:pt>
              </c:numCache>
            </c:numRef>
          </c:xVal>
          <c:yVal>
            <c:numRef>
              <c:f>Data!$B$43:$B$55</c:f>
              <c:numCache>
                <c:formatCode>0.00</c:formatCode>
                <c:ptCount val="13"/>
                <c:pt idx="0">
                  <c:v>0</c:v>
                </c:pt>
                <c:pt idx="1">
                  <c:v>-7.5</c:v>
                </c:pt>
                <c:pt idx="2">
                  <c:v>-22.5</c:v>
                </c:pt>
                <c:pt idx="3">
                  <c:v>-47.5</c:v>
                </c:pt>
                <c:pt idx="4">
                  <c:v>-62.5</c:v>
                </c:pt>
                <c:pt idx="5">
                  <c:v>-80</c:v>
                </c:pt>
                <c:pt idx="6">
                  <c:v>-90</c:v>
                </c:pt>
                <c:pt idx="7">
                  <c:v>-107.5</c:v>
                </c:pt>
                <c:pt idx="8">
                  <c:v>-125</c:v>
                </c:pt>
                <c:pt idx="9">
                  <c:v>-130</c:v>
                </c:pt>
                <c:pt idx="10">
                  <c:v>-142.5</c:v>
                </c:pt>
                <c:pt idx="11">
                  <c:v>-152.5</c:v>
                </c:pt>
                <c:pt idx="12">
                  <c:v>-160</c:v>
                </c:pt>
              </c:numCache>
            </c:numRef>
          </c:yVal>
        </c:ser>
        <c:axId val="101720448"/>
        <c:axId val="102347136"/>
      </c:scatterChart>
      <c:valAx>
        <c:axId val="101720448"/>
        <c:scaling>
          <c:orientation val="minMax"/>
        </c:scaling>
        <c:axPos val="b"/>
        <c:title>
          <c:tx>
            <c:rich>
              <a:bodyPr anchor="t" anchorCtr="1"/>
              <a:lstStyle/>
              <a:p>
                <a:pPr>
                  <a:defRPr sz="1600"/>
                </a:pPr>
                <a:r>
                  <a:rPr lang="en-US" sz="1600"/>
                  <a:t>Concentration, ppm</a:t>
                </a:r>
              </a:p>
            </c:rich>
          </c:tx>
          <c:layout>
            <c:manualLayout>
              <c:xMode val="edge"/>
              <c:yMode val="edge"/>
              <c:x val="0.13184723499884679"/>
              <c:y val="1.8126047994886145E-2"/>
            </c:manualLayout>
          </c:layout>
        </c:title>
        <c:numFmt formatCode="0" sourceLinked="1"/>
        <c:tickLblPos val="high"/>
        <c:txPr>
          <a:bodyPr anchor="t" anchorCtr="1"/>
          <a:lstStyle/>
          <a:p>
            <a:pPr>
              <a:defRPr sz="1400"/>
            </a:pPr>
            <a:endParaRPr lang="en-US"/>
          </a:p>
        </c:txPr>
        <c:crossAx val="102347136"/>
        <c:crosses val="autoZero"/>
        <c:crossBetween val="midCat"/>
      </c:valAx>
      <c:valAx>
        <c:axId val="102347136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Depth, cm</a:t>
                </a:r>
              </a:p>
            </c:rich>
          </c:tx>
        </c:title>
        <c:numFmt formatCode="0" sourceLinked="0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0172044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</c:chart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1504102857344402"/>
          <c:y val="0.1384241337171907"/>
          <c:w val="0.28384204630291004"/>
          <c:h val="0.79855838837169857"/>
        </c:manualLayout>
      </c:layout>
      <c:scatterChart>
        <c:scatterStyle val="lineMarker"/>
        <c:ser>
          <c:idx val="0"/>
          <c:order val="0"/>
          <c:spPr>
            <a:ln w="28575">
              <a:solidFill>
                <a:sysClr val="windowText" lastClr="000000"/>
              </a:solidFill>
            </a:ln>
          </c:spPr>
          <c:marker>
            <c:symbol val="diamond"/>
            <c:size val="1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Data!$W$43:$W$55</c:f>
              <c:numCache>
                <c:formatCode>0</c:formatCode>
                <c:ptCount val="13"/>
                <c:pt idx="0">
                  <c:v>91.286000000000001</c:v>
                </c:pt>
                <c:pt idx="1">
                  <c:v>182.56100000000001</c:v>
                </c:pt>
                <c:pt idx="2">
                  <c:v>235.56899999999999</c:v>
                </c:pt>
                <c:pt idx="3">
                  <c:v>272.36099999999999</c:v>
                </c:pt>
                <c:pt idx="4">
                  <c:v>345.15800000000002</c:v>
                </c:pt>
                <c:pt idx="5">
                  <c:v>446.46</c:v>
                </c:pt>
                <c:pt idx="6">
                  <c:v>285.71699999999998</c:v>
                </c:pt>
                <c:pt idx="7">
                  <c:v>397.21899999999999</c:v>
                </c:pt>
                <c:pt idx="8">
                  <c:v>555.50800000000004</c:v>
                </c:pt>
                <c:pt idx="9">
                  <c:v>324.22800000000001</c:v>
                </c:pt>
                <c:pt idx="10">
                  <c:v>241.971</c:v>
                </c:pt>
                <c:pt idx="11">
                  <c:v>515.41300000000001</c:v>
                </c:pt>
                <c:pt idx="12">
                  <c:v>325.529</c:v>
                </c:pt>
              </c:numCache>
            </c:numRef>
          </c:xVal>
          <c:yVal>
            <c:numRef>
              <c:f>Data!$B$43:$B$55</c:f>
              <c:numCache>
                <c:formatCode>0.00</c:formatCode>
                <c:ptCount val="13"/>
                <c:pt idx="0">
                  <c:v>0</c:v>
                </c:pt>
                <c:pt idx="1">
                  <c:v>-7.5</c:v>
                </c:pt>
                <c:pt idx="2">
                  <c:v>-22.5</c:v>
                </c:pt>
                <c:pt idx="3">
                  <c:v>-47.5</c:v>
                </c:pt>
                <c:pt idx="4">
                  <c:v>-62.5</c:v>
                </c:pt>
                <c:pt idx="5">
                  <c:v>-80</c:v>
                </c:pt>
                <c:pt idx="6">
                  <c:v>-90</c:v>
                </c:pt>
                <c:pt idx="7">
                  <c:v>-107.5</c:v>
                </c:pt>
                <c:pt idx="8">
                  <c:v>-125</c:v>
                </c:pt>
                <c:pt idx="9">
                  <c:v>-130</c:v>
                </c:pt>
                <c:pt idx="10">
                  <c:v>-142.5</c:v>
                </c:pt>
                <c:pt idx="11">
                  <c:v>-152.5</c:v>
                </c:pt>
                <c:pt idx="12">
                  <c:v>-160</c:v>
                </c:pt>
              </c:numCache>
            </c:numRef>
          </c:yVal>
        </c:ser>
        <c:axId val="102582528"/>
        <c:axId val="105589376"/>
      </c:scatterChart>
      <c:valAx>
        <c:axId val="102582528"/>
        <c:scaling>
          <c:orientation val="minMax"/>
        </c:scaling>
        <c:axPos val="b"/>
        <c:title>
          <c:tx>
            <c:rich>
              <a:bodyPr anchor="t" anchorCtr="1"/>
              <a:lstStyle/>
              <a:p>
                <a:pPr>
                  <a:defRPr sz="1600"/>
                </a:pPr>
                <a:r>
                  <a:rPr lang="en-US" sz="1600"/>
                  <a:t>Concentration, ppm</a:t>
                </a:r>
              </a:p>
            </c:rich>
          </c:tx>
          <c:layout>
            <c:manualLayout>
              <c:xMode val="edge"/>
              <c:yMode val="edge"/>
              <c:x val="0.14794952801378272"/>
              <c:y val="1.4087118438428982E-2"/>
            </c:manualLayout>
          </c:layout>
        </c:title>
        <c:numFmt formatCode="0" sourceLinked="1"/>
        <c:tickLblPos val="high"/>
        <c:txPr>
          <a:bodyPr anchor="t" anchorCtr="1"/>
          <a:lstStyle/>
          <a:p>
            <a:pPr>
              <a:defRPr sz="1400"/>
            </a:pPr>
            <a:endParaRPr lang="en-US"/>
          </a:p>
        </c:txPr>
        <c:crossAx val="105589376"/>
        <c:crosses val="autoZero"/>
        <c:crossBetween val="midCat"/>
      </c:valAx>
      <c:valAx>
        <c:axId val="105589376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Depth, cm</a:t>
                </a:r>
              </a:p>
            </c:rich>
          </c:tx>
        </c:title>
        <c:numFmt formatCode="0" sourceLinked="0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0258252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</c:chart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0984437946407835"/>
          <c:y val="0.15054092238656216"/>
          <c:w val="0.46243111428674499"/>
          <c:h val="0.79855838837169857"/>
        </c:manualLayout>
      </c:layout>
      <c:scatterChart>
        <c:scatterStyle val="lineMarker"/>
        <c:ser>
          <c:idx val="0"/>
          <c:order val="0"/>
          <c:spPr>
            <a:ln w="28575">
              <a:solidFill>
                <a:sysClr val="windowText" lastClr="000000"/>
              </a:solidFill>
            </a:ln>
          </c:spPr>
          <c:marker>
            <c:symbol val="diamond"/>
            <c:size val="12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Data!$AA$43:$AA$55</c:f>
              <c:numCache>
                <c:formatCode>0</c:formatCode>
                <c:ptCount val="13"/>
                <c:pt idx="0">
                  <c:v>264.42899999999997</c:v>
                </c:pt>
                <c:pt idx="1">
                  <c:v>512.41000000000008</c:v>
                </c:pt>
                <c:pt idx="2">
                  <c:v>692.10799999999995</c:v>
                </c:pt>
                <c:pt idx="3">
                  <c:v>1013.612</c:v>
                </c:pt>
                <c:pt idx="4">
                  <c:v>867.98100000000011</c:v>
                </c:pt>
                <c:pt idx="5">
                  <c:v>998.93600000000015</c:v>
                </c:pt>
                <c:pt idx="6">
                  <c:v>749.04199999999992</c:v>
                </c:pt>
                <c:pt idx="7">
                  <c:v>1086.7370000000001</c:v>
                </c:pt>
                <c:pt idx="8">
                  <c:v>1135.9590000000001</c:v>
                </c:pt>
                <c:pt idx="9">
                  <c:v>884.51800000000003</c:v>
                </c:pt>
                <c:pt idx="10">
                  <c:v>748.00199999999995</c:v>
                </c:pt>
                <c:pt idx="11">
                  <c:v>975.37599999999998</c:v>
                </c:pt>
                <c:pt idx="12">
                  <c:v>935.68200000000002</c:v>
                </c:pt>
              </c:numCache>
            </c:numRef>
          </c:xVal>
          <c:yVal>
            <c:numRef>
              <c:f>Data!$B$43:$B$55</c:f>
              <c:numCache>
                <c:formatCode>0.00</c:formatCode>
                <c:ptCount val="13"/>
                <c:pt idx="0">
                  <c:v>0</c:v>
                </c:pt>
                <c:pt idx="1">
                  <c:v>-7.5</c:v>
                </c:pt>
                <c:pt idx="2">
                  <c:v>-22.5</c:v>
                </c:pt>
                <c:pt idx="3">
                  <c:v>-47.5</c:v>
                </c:pt>
                <c:pt idx="4">
                  <c:v>-62.5</c:v>
                </c:pt>
                <c:pt idx="5">
                  <c:v>-80</c:v>
                </c:pt>
                <c:pt idx="6">
                  <c:v>-90</c:v>
                </c:pt>
                <c:pt idx="7">
                  <c:v>-107.5</c:v>
                </c:pt>
                <c:pt idx="8">
                  <c:v>-125</c:v>
                </c:pt>
                <c:pt idx="9">
                  <c:v>-130</c:v>
                </c:pt>
                <c:pt idx="10">
                  <c:v>-142.5</c:v>
                </c:pt>
                <c:pt idx="11">
                  <c:v>-152.5</c:v>
                </c:pt>
                <c:pt idx="12">
                  <c:v>-160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xVal>
            <c:numRef>
              <c:f>Data!$AB$43:$AB$55</c:f>
              <c:numCache>
                <c:formatCode>General</c:formatCode>
                <c:ptCount val="13"/>
                <c:pt idx="0">
                  <c:v>140.4</c:v>
                </c:pt>
                <c:pt idx="1">
                  <c:v>140.4</c:v>
                </c:pt>
                <c:pt idx="2">
                  <c:v>140.4</c:v>
                </c:pt>
                <c:pt idx="3">
                  <c:v>140.4</c:v>
                </c:pt>
                <c:pt idx="4">
                  <c:v>140.4</c:v>
                </c:pt>
                <c:pt idx="5">
                  <c:v>140.4</c:v>
                </c:pt>
                <c:pt idx="6">
                  <c:v>140.4</c:v>
                </c:pt>
                <c:pt idx="7">
                  <c:v>140.4</c:v>
                </c:pt>
                <c:pt idx="8">
                  <c:v>140.4</c:v>
                </c:pt>
                <c:pt idx="9">
                  <c:v>140.4</c:v>
                </c:pt>
                <c:pt idx="10">
                  <c:v>140.4</c:v>
                </c:pt>
                <c:pt idx="11">
                  <c:v>140.4</c:v>
                </c:pt>
                <c:pt idx="12">
                  <c:v>140.4</c:v>
                </c:pt>
              </c:numCache>
            </c:numRef>
          </c:xVal>
          <c:yVal>
            <c:numRef>
              <c:f>Data!$B$43:$B$55</c:f>
              <c:numCache>
                <c:formatCode>0.00</c:formatCode>
                <c:ptCount val="13"/>
                <c:pt idx="0">
                  <c:v>0</c:v>
                </c:pt>
                <c:pt idx="1">
                  <c:v>-7.5</c:v>
                </c:pt>
                <c:pt idx="2">
                  <c:v>-22.5</c:v>
                </c:pt>
                <c:pt idx="3">
                  <c:v>-47.5</c:v>
                </c:pt>
                <c:pt idx="4">
                  <c:v>-62.5</c:v>
                </c:pt>
                <c:pt idx="5">
                  <c:v>-80</c:v>
                </c:pt>
                <c:pt idx="6">
                  <c:v>-90</c:v>
                </c:pt>
                <c:pt idx="7">
                  <c:v>-107.5</c:v>
                </c:pt>
                <c:pt idx="8">
                  <c:v>-125</c:v>
                </c:pt>
                <c:pt idx="9">
                  <c:v>-130</c:v>
                </c:pt>
                <c:pt idx="10">
                  <c:v>-142.5</c:v>
                </c:pt>
                <c:pt idx="11">
                  <c:v>-152.5</c:v>
                </c:pt>
                <c:pt idx="12">
                  <c:v>-160</c:v>
                </c:pt>
              </c:numCache>
            </c:numRef>
          </c:yVal>
        </c:ser>
        <c:axId val="135638400"/>
        <c:axId val="139409280"/>
      </c:scatterChart>
      <c:valAx>
        <c:axId val="135638400"/>
        <c:scaling>
          <c:orientation val="minMax"/>
        </c:scaling>
        <c:axPos val="b"/>
        <c:title>
          <c:tx>
            <c:rich>
              <a:bodyPr anchor="t" anchorCtr="1"/>
              <a:lstStyle/>
              <a:p>
                <a:pPr>
                  <a:defRPr sz="1600"/>
                </a:pPr>
                <a:r>
                  <a:rPr lang="en-US" sz="1600"/>
                  <a:t>Concentration, ppm</a:t>
                </a:r>
              </a:p>
            </c:rich>
          </c:tx>
          <c:layout>
            <c:manualLayout>
              <c:xMode val="edge"/>
              <c:yMode val="edge"/>
              <c:x val="0.22553330344938322"/>
              <c:y val="2.2164977551343314E-2"/>
            </c:manualLayout>
          </c:layout>
        </c:title>
        <c:numFmt formatCode="0" sourceLinked="1"/>
        <c:tickLblPos val="high"/>
        <c:txPr>
          <a:bodyPr anchor="t" anchorCtr="1"/>
          <a:lstStyle/>
          <a:p>
            <a:pPr>
              <a:defRPr sz="1400"/>
            </a:pPr>
            <a:endParaRPr lang="en-US"/>
          </a:p>
        </c:txPr>
        <c:crossAx val="139409280"/>
        <c:crosses val="autoZero"/>
        <c:crossBetween val="midCat"/>
      </c:valAx>
      <c:valAx>
        <c:axId val="13940928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Depth, cm</a:t>
                </a:r>
              </a:p>
            </c:rich>
          </c:tx>
          <c:layout/>
        </c:title>
        <c:numFmt formatCode="0" sourceLinked="0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35638400"/>
        <c:crosses val="autoZero"/>
        <c:crossBetween val="midCat"/>
      </c:valAx>
      <c:spPr>
        <a:ln w="19050">
          <a:solidFill>
            <a:schemeClr val="tx1"/>
          </a:solidFill>
        </a:ln>
      </c:spPr>
    </c:plotArea>
    <c:plotVisOnly val="1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5783" cy="628879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0.3201</cdr:x>
      <cdr:y>0.22263</cdr:y>
    </cdr:from>
    <cdr:to>
      <cdr:x>0.38492</cdr:x>
      <cdr:y>0.29015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777142" y="1400050"/>
          <a:ext cx="562364" cy="4246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/>
            <a:t>Cu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5783" cy="628879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0.18672</cdr:x>
      <cdr:y>0.27326</cdr:y>
    </cdr:from>
    <cdr:to>
      <cdr:x>0.26679</cdr:x>
      <cdr:y>0.3529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19911" y="1718507"/>
          <a:ext cx="694663" cy="50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/>
            <a:t>Pb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5783" cy="628879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0.18672</cdr:x>
      <cdr:y>0.27326</cdr:y>
    </cdr:from>
    <cdr:to>
      <cdr:x>0.26679</cdr:x>
      <cdr:y>0.3529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19911" y="1718507"/>
          <a:ext cx="694663" cy="50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/>
            <a:t>Zn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-34428" y="34428"/>
    <xdr:ext cx="8675783" cy="628879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0.18672</cdr:x>
      <cdr:y>0.27326</cdr:y>
    </cdr:from>
    <cdr:to>
      <cdr:x>0.52808</cdr:x>
      <cdr:y>0.45438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19941" y="1718475"/>
          <a:ext cx="2961584" cy="1139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000"/>
            <a:t>Total metals</a:t>
          </a:r>
        </a:p>
        <a:p xmlns:a="http://schemas.openxmlformats.org/drawingml/2006/main">
          <a:r>
            <a:rPr lang="en-US" sz="2000"/>
            <a:t> </a:t>
          </a:r>
          <a:r>
            <a:rPr lang="en-US" sz="1400"/>
            <a:t>(Cu+Cr+Pb+Zn)</a:t>
          </a:r>
        </a:p>
      </cdr:txBody>
    </cdr:sp>
  </cdr:relSizeAnchor>
  <cdr:relSizeAnchor xmlns:cdr="http://schemas.openxmlformats.org/drawingml/2006/chartDrawing">
    <cdr:from>
      <cdr:x>0.15278</cdr:x>
      <cdr:y>0.50912</cdr:y>
    </cdr:from>
    <cdr:to>
      <cdr:x>0.19643</cdr:x>
      <cdr:y>0.77099</cdr:y>
    </cdr:to>
    <cdr:sp macro="" textlink="">
      <cdr:nvSpPr>
        <cdr:cNvPr id="3" name="TextBox 2"/>
        <cdr:cNvSpPr txBox="1"/>
      </cdr:nvSpPr>
      <cdr:spPr>
        <a:xfrm xmlns:a="http://schemas.openxmlformats.org/drawingml/2006/main" rot="16200000">
          <a:off x="691423" y="3835820"/>
          <a:ext cx="1646793" cy="3787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background</a:t>
          </a:r>
          <a:r>
            <a:rPr lang="en-US" sz="1100" baseline="0"/>
            <a:t> levels</a:t>
          </a:r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78"/>
  <sheetViews>
    <sheetView tabSelected="1" workbookViewId="0">
      <pane xSplit="2" ySplit="2" topLeftCell="P37" activePane="bottomRight" state="frozen"/>
      <selection pane="topRight" activeCell="C1" sqref="C1"/>
      <selection pane="bottomLeft" activeCell="A3" sqref="A3"/>
      <selection pane="bottomRight" activeCell="AB41" sqref="AB41"/>
    </sheetView>
  </sheetViews>
  <sheetFormatPr defaultRowHeight="15"/>
  <cols>
    <col min="1" max="1" width="19.7109375" customWidth="1"/>
    <col min="2" max="2" width="11.42578125" bestFit="1" customWidth="1"/>
    <col min="3" max="12" width="9.28515625" bestFit="1" customWidth="1"/>
    <col min="14" max="14" width="10" customWidth="1"/>
    <col min="25" max="25" width="9.5703125" bestFit="1" customWidth="1"/>
  </cols>
  <sheetData>
    <row r="1" spans="1:33">
      <c r="A1" s="76" t="s">
        <v>83</v>
      </c>
      <c r="B1" s="2"/>
      <c r="C1" s="54" t="s">
        <v>74</v>
      </c>
      <c r="D1" s="54" t="s">
        <v>74</v>
      </c>
      <c r="E1" s="54" t="s">
        <v>72</v>
      </c>
      <c r="F1" s="54" t="s">
        <v>72</v>
      </c>
      <c r="G1" s="54" t="s">
        <v>68</v>
      </c>
      <c r="H1" s="45" t="s">
        <v>68</v>
      </c>
      <c r="I1" s="54" t="s">
        <v>70</v>
      </c>
      <c r="J1" s="54" t="s">
        <v>70</v>
      </c>
      <c r="K1" s="54" t="s">
        <v>71</v>
      </c>
      <c r="L1" s="54" t="s">
        <v>71</v>
      </c>
      <c r="M1" s="45" t="s">
        <v>67</v>
      </c>
      <c r="N1" s="45" t="s">
        <v>67</v>
      </c>
      <c r="O1" s="45" t="s">
        <v>2</v>
      </c>
      <c r="P1" s="45" t="s">
        <v>2</v>
      </c>
      <c r="Q1" s="54" t="s">
        <v>69</v>
      </c>
      <c r="R1" s="54" t="s">
        <v>69</v>
      </c>
      <c r="S1" s="45" t="s">
        <v>66</v>
      </c>
      <c r="T1" s="45" t="s">
        <v>66</v>
      </c>
      <c r="U1" s="45" t="s">
        <v>73</v>
      </c>
      <c r="V1" s="54" t="s">
        <v>73</v>
      </c>
      <c r="W1" s="45" t="s">
        <v>65</v>
      </c>
      <c r="X1" s="45" t="s">
        <v>65</v>
      </c>
      <c r="Y1" s="45" t="s">
        <v>4</v>
      </c>
      <c r="Z1" s="45" t="s">
        <v>4</v>
      </c>
      <c r="AA1" s="55" t="s">
        <v>75</v>
      </c>
      <c r="AB1" s="55"/>
      <c r="AC1" s="55"/>
      <c r="AD1" s="55"/>
      <c r="AE1" s="55"/>
      <c r="AF1" s="55"/>
      <c r="AG1" s="55"/>
    </row>
    <row r="2" spans="1:33" ht="25.5">
      <c r="A2" s="76"/>
      <c r="B2" s="3" t="s">
        <v>0</v>
      </c>
      <c r="C2" s="52" t="s">
        <v>59</v>
      </c>
      <c r="D2" s="45" t="s">
        <v>61</v>
      </c>
      <c r="E2" s="53" t="s">
        <v>57</v>
      </c>
      <c r="F2" s="45" t="s">
        <v>61</v>
      </c>
      <c r="G2" s="52" t="s">
        <v>53</v>
      </c>
      <c r="H2" s="45" t="s">
        <v>61</v>
      </c>
      <c r="I2" s="52" t="s">
        <v>55</v>
      </c>
      <c r="J2" s="45" t="s">
        <v>61</v>
      </c>
      <c r="K2" s="52" t="s">
        <v>56</v>
      </c>
      <c r="L2" s="45" t="s">
        <v>61</v>
      </c>
      <c r="M2" s="43" t="s">
        <v>1</v>
      </c>
      <c r="N2" s="45" t="s">
        <v>61</v>
      </c>
      <c r="O2" s="43" t="s">
        <v>3</v>
      </c>
      <c r="P2" s="45" t="s">
        <v>61</v>
      </c>
      <c r="Q2" s="52" t="s">
        <v>54</v>
      </c>
      <c r="R2" s="45" t="s">
        <v>61</v>
      </c>
      <c r="S2" s="43" t="s">
        <v>6</v>
      </c>
      <c r="T2" s="45" t="s">
        <v>61</v>
      </c>
      <c r="U2" s="43" t="s">
        <v>58</v>
      </c>
      <c r="V2" s="45" t="s">
        <v>61</v>
      </c>
      <c r="W2" s="56" t="s">
        <v>7</v>
      </c>
      <c r="X2" s="45" t="s">
        <v>61</v>
      </c>
      <c r="Y2" s="56" t="s">
        <v>5</v>
      </c>
      <c r="Z2" s="45" t="s">
        <v>61</v>
      </c>
      <c r="AA2" s="55" t="s">
        <v>76</v>
      </c>
      <c r="AB2" s="55" t="s">
        <v>85</v>
      </c>
      <c r="AC2" s="55"/>
      <c r="AD2" s="55"/>
      <c r="AE2" s="55"/>
      <c r="AF2" s="55"/>
      <c r="AG2" s="55"/>
    </row>
    <row r="3" spans="1:33">
      <c r="A3" s="5" t="s">
        <v>8</v>
      </c>
      <c r="B3" s="3">
        <v>0</v>
      </c>
      <c r="C3" s="29">
        <v>194.55699999999999</v>
      </c>
      <c r="D3" s="1"/>
      <c r="E3" s="34">
        <v>36.523000000000003</v>
      </c>
      <c r="F3" s="12"/>
      <c r="G3" s="36">
        <v>46.341000000000001</v>
      </c>
      <c r="H3" s="9"/>
      <c r="I3" s="32">
        <v>2.3359999999999999</v>
      </c>
      <c r="J3" s="12"/>
      <c r="K3" s="32">
        <v>5.8999999999999997E-2</v>
      </c>
      <c r="L3" s="12"/>
      <c r="M3" s="3">
        <v>2.1360000000000001</v>
      </c>
      <c r="N3" s="2"/>
      <c r="O3" s="31">
        <v>6.01</v>
      </c>
      <c r="P3" s="2"/>
      <c r="Q3" s="34">
        <v>37.460999999999999</v>
      </c>
      <c r="R3" s="12"/>
      <c r="S3" s="31">
        <v>73.698999999999998</v>
      </c>
      <c r="T3" s="2"/>
      <c r="U3" s="25">
        <v>0.20399999999999999</v>
      </c>
      <c r="V3" s="12"/>
      <c r="W3" s="31">
        <v>83.007999999999996</v>
      </c>
      <c r="X3" s="2"/>
      <c r="Y3" s="31">
        <v>176.14099999999999</v>
      </c>
      <c r="Z3" s="2"/>
    </row>
    <row r="4" spans="1:33">
      <c r="A4" s="5" t="s">
        <v>9</v>
      </c>
      <c r="B4" s="3">
        <v>0</v>
      </c>
      <c r="C4" s="29">
        <v>266.13900000000001</v>
      </c>
      <c r="D4" s="1"/>
      <c r="E4" s="34">
        <v>60.037999999999997</v>
      </c>
      <c r="F4" s="12"/>
      <c r="G4" s="36">
        <v>77.099999999999994</v>
      </c>
      <c r="H4" s="9"/>
      <c r="I4" s="32">
        <v>4.51</v>
      </c>
      <c r="J4" s="12"/>
      <c r="K4" s="32">
        <v>0.128</v>
      </c>
      <c r="L4" s="12"/>
      <c r="M4" s="3">
        <v>6.31</v>
      </c>
      <c r="N4" s="2"/>
      <c r="O4" s="31">
        <v>13.061</v>
      </c>
      <c r="P4" s="2"/>
      <c r="Q4" s="34">
        <v>62.734000000000002</v>
      </c>
      <c r="R4" s="12"/>
      <c r="S4" s="31">
        <v>68.602999999999994</v>
      </c>
      <c r="T4" s="2"/>
      <c r="U4" s="25">
        <v>0.69</v>
      </c>
      <c r="V4" s="12"/>
      <c r="W4" s="31">
        <v>136.422</v>
      </c>
      <c r="X4" s="2"/>
      <c r="Y4" s="31">
        <v>372.75599999999997</v>
      </c>
      <c r="Z4" s="2"/>
    </row>
    <row r="5" spans="1:33">
      <c r="A5" s="5" t="s">
        <v>10</v>
      </c>
      <c r="B5" s="3">
        <v>0</v>
      </c>
      <c r="C5" s="29">
        <v>243.42099999999999</v>
      </c>
      <c r="D5" s="1"/>
      <c r="E5" s="34">
        <v>55.518999999999998</v>
      </c>
      <c r="F5" s="12"/>
      <c r="G5" s="36">
        <v>78.043000000000006</v>
      </c>
      <c r="H5" s="9"/>
      <c r="I5" s="32">
        <v>3.3460000000000001</v>
      </c>
      <c r="J5" s="12"/>
      <c r="K5" s="32">
        <v>0.1</v>
      </c>
      <c r="L5" s="12"/>
      <c r="M5" s="3">
        <v>7.95</v>
      </c>
      <c r="N5" s="2"/>
      <c r="O5" s="31">
        <v>10.566000000000001</v>
      </c>
      <c r="P5" s="2"/>
      <c r="Q5" s="34">
        <v>50.83</v>
      </c>
      <c r="R5" s="12"/>
      <c r="S5" s="31">
        <v>50.853000000000002</v>
      </c>
      <c r="T5" s="2"/>
      <c r="U5" s="25">
        <v>0.63800000000000001</v>
      </c>
      <c r="V5" s="12"/>
      <c r="W5" s="31">
        <v>81</v>
      </c>
      <c r="X5" s="2"/>
      <c r="Y5" s="31">
        <v>470.92599999999999</v>
      </c>
      <c r="Z5" s="2"/>
    </row>
    <row r="6" spans="1:33">
      <c r="A6" s="5" t="s">
        <v>11</v>
      </c>
      <c r="B6" s="3">
        <v>0</v>
      </c>
      <c r="C6" s="29">
        <v>179.38200000000001</v>
      </c>
      <c r="D6" s="1"/>
      <c r="E6" s="34">
        <v>56.042000000000002</v>
      </c>
      <c r="F6" s="12"/>
      <c r="G6" s="36">
        <v>34.957999999999998</v>
      </c>
      <c r="H6" s="9"/>
      <c r="I6" s="32">
        <v>5.4119999999999999</v>
      </c>
      <c r="J6" s="12"/>
      <c r="K6" s="32">
        <v>7.9000000000000001E-2</v>
      </c>
      <c r="L6" s="12"/>
      <c r="M6" s="3">
        <v>4.1360000000000001</v>
      </c>
      <c r="N6" s="2"/>
      <c r="O6" s="31">
        <v>7.431</v>
      </c>
      <c r="P6" s="2"/>
      <c r="Q6" s="34">
        <v>44.215000000000003</v>
      </c>
      <c r="R6" s="12"/>
      <c r="S6" s="31">
        <v>54.856000000000002</v>
      </c>
      <c r="T6" s="2"/>
      <c r="U6" s="25">
        <v>0.39</v>
      </c>
      <c r="V6" s="12"/>
      <c r="W6" s="31">
        <v>64.683999999999997</v>
      </c>
      <c r="X6" s="2"/>
      <c r="Y6" s="31">
        <v>311.39</v>
      </c>
      <c r="Z6" s="2"/>
    </row>
    <row r="7" spans="1:33">
      <c r="A7" s="5" t="s">
        <v>12</v>
      </c>
      <c r="B7" s="3">
        <v>7.5</v>
      </c>
      <c r="C7" s="29">
        <v>290.36500000000001</v>
      </c>
      <c r="D7" s="1"/>
      <c r="E7" s="34">
        <v>85.171999999999997</v>
      </c>
      <c r="F7" s="12"/>
      <c r="G7" s="36">
        <v>111.58499999999999</v>
      </c>
      <c r="H7" s="9"/>
      <c r="I7" s="32">
        <v>4.8879999999999999</v>
      </c>
      <c r="J7" s="12"/>
      <c r="K7" s="32">
        <v>0.128</v>
      </c>
      <c r="L7" s="12"/>
      <c r="M7" s="3">
        <v>5.2770000000000001</v>
      </c>
      <c r="N7" s="2"/>
      <c r="O7" s="31">
        <v>13.654999999999999</v>
      </c>
      <c r="P7" s="2"/>
      <c r="Q7" s="34">
        <v>75.760999999999996</v>
      </c>
      <c r="R7" s="12"/>
      <c r="S7" s="31">
        <v>126.06399999999999</v>
      </c>
      <c r="T7" s="2"/>
      <c r="U7" s="25">
        <v>0.70599999999999996</v>
      </c>
      <c r="V7" s="12"/>
      <c r="W7" s="31">
        <v>183.32</v>
      </c>
      <c r="X7" s="2"/>
      <c r="Y7" s="31">
        <v>287.18599999999998</v>
      </c>
      <c r="Z7" s="2"/>
    </row>
    <row r="8" spans="1:33">
      <c r="A8" s="5" t="s">
        <v>13</v>
      </c>
      <c r="B8" s="3">
        <v>7.5</v>
      </c>
      <c r="C8" s="29">
        <v>300.83300000000003</v>
      </c>
      <c r="D8" s="1"/>
      <c r="E8" s="34">
        <v>78.811999999999998</v>
      </c>
      <c r="F8" s="12"/>
      <c r="G8" s="36">
        <v>119.80500000000001</v>
      </c>
      <c r="H8" s="9"/>
      <c r="I8" s="32">
        <v>4.9249999999999998</v>
      </c>
      <c r="J8" s="12"/>
      <c r="K8" s="32">
        <v>0.13</v>
      </c>
      <c r="L8" s="12"/>
      <c r="M8" s="3">
        <v>4.3099999999999996</v>
      </c>
      <c r="N8" s="2"/>
      <c r="O8" s="31">
        <v>13.499000000000001</v>
      </c>
      <c r="P8" s="2"/>
      <c r="Q8" s="34">
        <v>76.483000000000004</v>
      </c>
      <c r="R8" s="12"/>
      <c r="S8" s="31">
        <v>126.48099999999999</v>
      </c>
      <c r="T8" s="2"/>
      <c r="U8" s="25">
        <v>0.70699999999999996</v>
      </c>
      <c r="V8" s="12"/>
      <c r="W8" s="31">
        <v>183.32</v>
      </c>
      <c r="X8" s="2"/>
      <c r="Y8" s="31">
        <v>285.66699999999997</v>
      </c>
      <c r="Z8" s="2"/>
    </row>
    <row r="9" spans="1:33">
      <c r="A9" s="5" t="s">
        <v>14</v>
      </c>
      <c r="B9" s="3">
        <v>7.5</v>
      </c>
      <c r="C9" s="29">
        <v>271.53300000000002</v>
      </c>
      <c r="D9" s="1"/>
      <c r="E9" s="34">
        <v>93.141000000000005</v>
      </c>
      <c r="F9" s="12"/>
      <c r="G9" s="36">
        <v>116.79</v>
      </c>
      <c r="H9" s="9"/>
      <c r="I9" s="32">
        <v>4.7409999999999997</v>
      </c>
      <c r="J9" s="12"/>
      <c r="K9" s="32">
        <v>0.13200000000000001</v>
      </c>
      <c r="L9" s="12"/>
      <c r="M9" s="3">
        <v>4.3650000000000002</v>
      </c>
      <c r="N9" s="2"/>
      <c r="O9" s="31">
        <v>13.191000000000001</v>
      </c>
      <c r="P9" s="2"/>
      <c r="Q9" s="34">
        <v>79.45</v>
      </c>
      <c r="R9" s="12"/>
      <c r="S9" s="31">
        <v>131.69399999999999</v>
      </c>
      <c r="T9" s="2"/>
      <c r="U9" s="25">
        <v>0.68300000000000005</v>
      </c>
      <c r="V9" s="12"/>
      <c r="W9" s="31">
        <v>181.042</v>
      </c>
      <c r="X9" s="2"/>
      <c r="Y9" s="31">
        <v>295.50299999999999</v>
      </c>
      <c r="Z9" s="2"/>
    </row>
    <row r="10" spans="1:33">
      <c r="A10" s="5" t="s">
        <v>15</v>
      </c>
      <c r="B10" s="3">
        <v>22.5</v>
      </c>
      <c r="C10" s="29">
        <v>298</v>
      </c>
      <c r="D10" s="1"/>
      <c r="E10" s="34">
        <v>97.227999999999994</v>
      </c>
      <c r="F10" s="12"/>
      <c r="G10" s="36">
        <v>150.39099999999999</v>
      </c>
      <c r="H10" s="9"/>
      <c r="I10" s="32">
        <v>5.37</v>
      </c>
      <c r="J10" s="12"/>
      <c r="K10" s="32">
        <v>0.128</v>
      </c>
      <c r="L10" s="12"/>
      <c r="M10" s="3">
        <v>6.4059999999999997</v>
      </c>
      <c r="N10" s="2"/>
      <c r="O10" s="31">
        <v>14.826000000000001</v>
      </c>
      <c r="P10" s="2"/>
      <c r="Q10" s="34">
        <v>88.213999999999999</v>
      </c>
      <c r="R10" s="12"/>
      <c r="S10" s="31">
        <v>215.72</v>
      </c>
      <c r="T10" s="2"/>
      <c r="U10" s="32">
        <v>0.73799999999999999</v>
      </c>
      <c r="V10" s="12"/>
      <c r="W10" s="31">
        <v>239.77699999999999</v>
      </c>
      <c r="X10" s="2"/>
      <c r="Y10" s="31">
        <v>245.202</v>
      </c>
      <c r="Z10" s="2"/>
    </row>
    <row r="11" spans="1:33">
      <c r="A11" s="5" t="s">
        <v>16</v>
      </c>
      <c r="B11" s="3">
        <v>22.5</v>
      </c>
      <c r="C11" s="29">
        <v>316.74</v>
      </c>
      <c r="D11" s="1"/>
      <c r="E11" s="34">
        <v>103.1</v>
      </c>
      <c r="F11" s="12"/>
      <c r="G11" s="36">
        <v>154.96299999999999</v>
      </c>
      <c r="H11" s="9"/>
      <c r="I11" s="32">
        <v>5.3659999999999997</v>
      </c>
      <c r="J11" s="12"/>
      <c r="K11" s="32">
        <v>0.125</v>
      </c>
      <c r="L11" s="12"/>
      <c r="M11" s="3">
        <v>4.4180000000000001</v>
      </c>
      <c r="N11" s="2"/>
      <c r="O11" s="31">
        <v>14.914999999999999</v>
      </c>
      <c r="P11" s="2"/>
      <c r="Q11" s="34">
        <v>89.597999999999999</v>
      </c>
      <c r="R11" s="12"/>
      <c r="S11" s="31">
        <v>214.87299999999999</v>
      </c>
      <c r="T11" s="2"/>
      <c r="U11" s="25">
        <v>0.745</v>
      </c>
      <c r="V11" s="12"/>
      <c r="W11" s="31">
        <v>236.23</v>
      </c>
      <c r="X11" s="2"/>
      <c r="Y11" s="31">
        <v>254.89500000000001</v>
      </c>
      <c r="Z11" s="2"/>
    </row>
    <row r="12" spans="1:33">
      <c r="A12" s="5" t="s">
        <v>17</v>
      </c>
      <c r="B12" s="3">
        <v>22.5</v>
      </c>
      <c r="C12" s="29">
        <v>315.91699999999997</v>
      </c>
      <c r="D12" s="1"/>
      <c r="E12" s="34">
        <v>96.215999999999994</v>
      </c>
      <c r="F12" s="12"/>
      <c r="G12" s="36">
        <v>141.1</v>
      </c>
      <c r="H12" s="9"/>
      <c r="I12" s="32">
        <v>5.3150000000000004</v>
      </c>
      <c r="J12" s="12"/>
      <c r="K12" s="32">
        <v>0.13300000000000001</v>
      </c>
      <c r="L12" s="12"/>
      <c r="M12" s="3">
        <v>6.2229999999999999</v>
      </c>
      <c r="N12" s="2"/>
      <c r="O12" s="31">
        <v>15.03</v>
      </c>
      <c r="P12" s="2"/>
      <c r="Q12" s="34">
        <v>89.602999999999994</v>
      </c>
      <c r="R12" s="12"/>
      <c r="S12" s="31">
        <v>196.02600000000001</v>
      </c>
      <c r="T12" s="2"/>
      <c r="U12" s="25">
        <v>0.73499999999999999</v>
      </c>
      <c r="V12" s="12"/>
      <c r="W12" s="31">
        <v>230.7</v>
      </c>
      <c r="X12" s="2"/>
      <c r="Y12" s="31">
        <v>260.28300000000002</v>
      </c>
      <c r="Z12" s="2"/>
    </row>
    <row r="13" spans="1:33">
      <c r="A13" s="5" t="s">
        <v>18</v>
      </c>
      <c r="B13" s="3">
        <v>47.5</v>
      </c>
      <c r="C13" s="29">
        <v>430</v>
      </c>
      <c r="D13" s="1"/>
      <c r="E13" s="34">
        <v>125.512</v>
      </c>
      <c r="F13" s="12"/>
      <c r="G13" s="36">
        <v>162.54400000000001</v>
      </c>
      <c r="H13" s="9"/>
      <c r="I13" s="32">
        <v>5.5259999999999998</v>
      </c>
      <c r="J13" s="12"/>
      <c r="K13" s="32">
        <v>0.151</v>
      </c>
      <c r="L13" s="12"/>
      <c r="M13" s="3">
        <v>4.7969999999999997</v>
      </c>
      <c r="N13" s="2"/>
      <c r="O13" s="31">
        <v>14.618</v>
      </c>
      <c r="P13" s="2"/>
      <c r="Q13" s="34">
        <v>95.584999999999994</v>
      </c>
      <c r="R13" s="12"/>
      <c r="S13" s="31">
        <v>395.60500000000002</v>
      </c>
      <c r="T13" s="2"/>
      <c r="U13" s="25">
        <v>0.75800000000000001</v>
      </c>
      <c r="V13" s="12"/>
      <c r="W13" s="31">
        <v>263.65100000000001</v>
      </c>
      <c r="X13" s="2"/>
      <c r="Y13" s="31">
        <v>234.126</v>
      </c>
      <c r="Z13" s="2"/>
    </row>
    <row r="14" spans="1:33">
      <c r="A14" s="5" t="s">
        <v>19</v>
      </c>
      <c r="B14" s="3">
        <v>47.5</v>
      </c>
      <c r="C14" s="29">
        <v>377.12299999999999</v>
      </c>
      <c r="D14" s="1"/>
      <c r="E14" s="34">
        <v>169.637</v>
      </c>
      <c r="F14" s="12"/>
      <c r="G14" s="36">
        <v>176.53800000000001</v>
      </c>
      <c r="H14" s="9"/>
      <c r="I14" s="32">
        <v>5.375</v>
      </c>
      <c r="J14" s="12"/>
      <c r="K14" s="32">
        <v>0.154</v>
      </c>
      <c r="L14" s="12"/>
      <c r="M14" s="3">
        <v>6.2430000000000003</v>
      </c>
      <c r="N14" s="2"/>
      <c r="O14" s="31">
        <v>15.62</v>
      </c>
      <c r="P14" s="2"/>
      <c r="Q14" s="34">
        <v>117.28</v>
      </c>
      <c r="R14" s="12"/>
      <c r="S14" s="31">
        <v>384.43700000000001</v>
      </c>
      <c r="T14" s="2"/>
      <c r="U14" s="25">
        <v>0.73699999999999999</v>
      </c>
      <c r="V14" s="12"/>
      <c r="W14" s="31">
        <v>284.51299999999998</v>
      </c>
      <c r="X14" s="2"/>
      <c r="Y14" s="31">
        <v>246.88800000000001</v>
      </c>
      <c r="Z14" s="2"/>
    </row>
    <row r="15" spans="1:33">
      <c r="A15" s="5" t="s">
        <v>20</v>
      </c>
      <c r="B15" s="3">
        <v>47.5</v>
      </c>
      <c r="C15" s="29">
        <v>415.65699999999998</v>
      </c>
      <c r="D15" s="1"/>
      <c r="E15" s="34">
        <v>128.75700000000001</v>
      </c>
      <c r="F15" s="12"/>
      <c r="G15" s="36">
        <v>169.12</v>
      </c>
      <c r="H15" s="9"/>
      <c r="I15" s="32">
        <v>5.5750000000000002</v>
      </c>
      <c r="J15" s="12"/>
      <c r="K15" s="32">
        <v>0.17199999999999999</v>
      </c>
      <c r="L15" s="12"/>
      <c r="M15" s="3">
        <v>6.9580000000000002</v>
      </c>
      <c r="N15" s="2"/>
      <c r="O15" s="31">
        <v>14.885</v>
      </c>
      <c r="P15" s="2"/>
      <c r="Q15" s="34">
        <v>101.29</v>
      </c>
      <c r="R15" s="12"/>
      <c r="S15" s="31">
        <v>511.60300000000001</v>
      </c>
      <c r="T15" s="2"/>
      <c r="U15" s="25">
        <v>0.751</v>
      </c>
      <c r="V15" s="12"/>
      <c r="W15" s="31">
        <v>268.91899999999998</v>
      </c>
      <c r="X15" s="2"/>
      <c r="Y15" s="31">
        <v>240.82</v>
      </c>
      <c r="Z15" s="2"/>
    </row>
    <row r="16" spans="1:33">
      <c r="A16" s="5" t="s">
        <v>21</v>
      </c>
      <c r="B16" s="3">
        <v>62.5</v>
      </c>
      <c r="C16" s="29">
        <v>309.28899999999999</v>
      </c>
      <c r="D16" s="1"/>
      <c r="E16" s="34">
        <v>118.22499999999999</v>
      </c>
      <c r="F16" s="12"/>
      <c r="G16" s="36">
        <v>112.157</v>
      </c>
      <c r="H16" s="9"/>
      <c r="I16" s="32">
        <v>4.8010000000000002</v>
      </c>
      <c r="J16" s="12"/>
      <c r="K16" s="32">
        <v>0.123</v>
      </c>
      <c r="L16" s="12"/>
      <c r="M16" s="3">
        <v>6.8120000000000003</v>
      </c>
      <c r="N16" s="2"/>
      <c r="O16" s="31">
        <v>16.053999999999998</v>
      </c>
      <c r="P16" s="2"/>
      <c r="Q16" s="34">
        <v>90.805000000000007</v>
      </c>
      <c r="R16" s="12"/>
      <c r="S16" s="31">
        <v>287.76600000000002</v>
      </c>
      <c r="T16" s="2"/>
      <c r="U16" s="25">
        <v>0.748</v>
      </c>
      <c r="V16" s="12"/>
      <c r="W16" s="31">
        <v>304.07400000000001</v>
      </c>
      <c r="X16" s="2"/>
      <c r="Y16" s="31">
        <v>331.53199999999998</v>
      </c>
      <c r="Z16" s="2"/>
    </row>
    <row r="17" spans="1:26">
      <c r="A17" s="5" t="s">
        <v>22</v>
      </c>
      <c r="B17" s="3">
        <v>62.5</v>
      </c>
      <c r="C17" s="29">
        <v>319.803</v>
      </c>
      <c r="D17" s="1"/>
      <c r="E17" s="34">
        <v>151.601</v>
      </c>
      <c r="F17" s="12"/>
      <c r="G17" s="36">
        <v>127.881</v>
      </c>
      <c r="H17" s="9"/>
      <c r="I17" s="32">
        <v>4.8520000000000003</v>
      </c>
      <c r="J17" s="12"/>
      <c r="K17" s="32">
        <v>0.123</v>
      </c>
      <c r="L17" s="12"/>
      <c r="M17" s="3">
        <v>6.266</v>
      </c>
      <c r="N17" s="2"/>
      <c r="O17" s="31">
        <v>17.718</v>
      </c>
      <c r="P17" s="2"/>
      <c r="Q17" s="34">
        <v>113.503</v>
      </c>
      <c r="R17" s="12"/>
      <c r="S17" s="31">
        <v>274.50700000000001</v>
      </c>
      <c r="T17" s="2"/>
      <c r="U17" s="25">
        <v>0.74399999999999999</v>
      </c>
      <c r="V17" s="12"/>
      <c r="W17" s="31">
        <v>394.76299999999998</v>
      </c>
      <c r="X17" s="2"/>
      <c r="Y17" s="31">
        <v>283.815</v>
      </c>
      <c r="Z17" s="2"/>
    </row>
    <row r="18" spans="1:26">
      <c r="A18" s="5" t="s">
        <v>23</v>
      </c>
      <c r="B18" s="3">
        <v>62.5</v>
      </c>
      <c r="C18" s="29">
        <v>299.05</v>
      </c>
      <c r="D18" s="1"/>
      <c r="E18" s="34">
        <v>132.12200000000001</v>
      </c>
      <c r="F18" s="12"/>
      <c r="G18" s="36">
        <v>113.22199999999999</v>
      </c>
      <c r="H18" s="9"/>
      <c r="I18" s="32">
        <v>4.5529999999999999</v>
      </c>
      <c r="J18" s="12"/>
      <c r="K18" s="32">
        <v>0.11600000000000001</v>
      </c>
      <c r="L18" s="12"/>
      <c r="M18" s="3">
        <v>5.6139999999999999</v>
      </c>
      <c r="N18" s="2"/>
      <c r="O18" s="31">
        <v>16.864999999999998</v>
      </c>
      <c r="P18" s="2"/>
      <c r="Q18" s="34">
        <v>97.213999999999999</v>
      </c>
      <c r="R18" s="12"/>
      <c r="S18" s="31">
        <v>250.98400000000001</v>
      </c>
      <c r="T18" s="2"/>
      <c r="U18" s="25">
        <v>0.72199999999999998</v>
      </c>
      <c r="V18" s="12"/>
      <c r="W18" s="31">
        <v>336.637</v>
      </c>
      <c r="X18" s="2"/>
      <c r="Y18" s="31">
        <v>303.23899999999998</v>
      </c>
      <c r="Z18" s="2"/>
    </row>
    <row r="19" spans="1:26">
      <c r="A19" s="5" t="s">
        <v>24</v>
      </c>
      <c r="B19" s="3">
        <v>80</v>
      </c>
      <c r="C19" s="29">
        <v>342.01799999999997</v>
      </c>
      <c r="D19" s="1"/>
      <c r="E19" s="34">
        <v>116.054</v>
      </c>
      <c r="F19" s="12"/>
      <c r="G19" s="36">
        <v>132.04499999999999</v>
      </c>
      <c r="H19" s="9"/>
      <c r="I19" s="32">
        <v>6.1280000000000001</v>
      </c>
      <c r="J19" s="12"/>
      <c r="K19" s="32">
        <v>0.129</v>
      </c>
      <c r="L19" s="12"/>
      <c r="M19" s="3">
        <v>3.9340000000000002</v>
      </c>
      <c r="N19" s="2"/>
      <c r="O19" s="31">
        <v>15.468999999999999</v>
      </c>
      <c r="P19" s="2"/>
      <c r="Q19" s="34">
        <v>90.41</v>
      </c>
      <c r="R19" s="12"/>
      <c r="S19" s="31">
        <v>186.94900000000001</v>
      </c>
      <c r="T19" s="2"/>
      <c r="U19" s="25">
        <v>0.76700000000000002</v>
      </c>
      <c r="V19" s="12"/>
      <c r="W19" s="31">
        <v>393.59800000000001</v>
      </c>
      <c r="X19" s="2"/>
      <c r="Y19" s="31">
        <v>225.04900000000001</v>
      </c>
      <c r="Z19" s="2"/>
    </row>
    <row r="20" spans="1:26">
      <c r="A20" s="5" t="s">
        <v>25</v>
      </c>
      <c r="B20" s="3">
        <v>80</v>
      </c>
      <c r="C20" s="29">
        <v>358.29</v>
      </c>
      <c r="D20" s="1"/>
      <c r="E20" s="34">
        <v>129.82599999999999</v>
      </c>
      <c r="F20" s="12"/>
      <c r="G20" s="36">
        <v>142.71299999999999</v>
      </c>
      <c r="H20" s="9"/>
      <c r="I20" s="32">
        <v>6.141</v>
      </c>
      <c r="J20" s="12"/>
      <c r="K20" s="32">
        <v>0.13</v>
      </c>
      <c r="L20" s="12"/>
      <c r="M20" s="3">
        <v>5.3230000000000004</v>
      </c>
      <c r="N20" s="2"/>
      <c r="O20" s="31">
        <v>16.004999999999999</v>
      </c>
      <c r="P20" s="2"/>
      <c r="Q20" s="34">
        <v>92.539000000000001</v>
      </c>
      <c r="R20" s="12"/>
      <c r="S20" s="31">
        <v>212.33</v>
      </c>
      <c r="T20" s="2"/>
      <c r="U20" s="25">
        <v>0.76800000000000002</v>
      </c>
      <c r="V20" s="12"/>
      <c r="W20" s="31">
        <v>430.03399999999999</v>
      </c>
      <c r="X20" s="2"/>
      <c r="Y20" s="31">
        <v>225.18700000000001</v>
      </c>
      <c r="Z20" s="2"/>
    </row>
    <row r="21" spans="1:26">
      <c r="A21" s="5" t="s">
        <v>26</v>
      </c>
      <c r="B21" s="3">
        <v>80</v>
      </c>
      <c r="C21" s="29">
        <v>378.67700000000002</v>
      </c>
      <c r="D21" s="1"/>
      <c r="E21" s="34">
        <v>153.267</v>
      </c>
      <c r="F21" s="12"/>
      <c r="G21" s="36">
        <v>170.93899999999999</v>
      </c>
      <c r="H21" s="9"/>
      <c r="I21" s="32">
        <v>5.3010000000000002</v>
      </c>
      <c r="J21" s="12"/>
      <c r="K21" s="32">
        <v>0.121</v>
      </c>
      <c r="L21" s="12"/>
      <c r="M21" s="3">
        <v>5.24</v>
      </c>
      <c r="N21" s="2"/>
      <c r="O21" s="31">
        <v>15.689</v>
      </c>
      <c r="P21" s="2"/>
      <c r="Q21" s="34">
        <v>99.817999999999998</v>
      </c>
      <c r="R21" s="12"/>
      <c r="S21" s="31">
        <v>413.30799999999999</v>
      </c>
      <c r="T21" s="2"/>
      <c r="U21" s="25">
        <v>0.72399999999999998</v>
      </c>
      <c r="V21" s="12"/>
      <c r="W21" s="31">
        <v>515.74900000000002</v>
      </c>
      <c r="X21" s="2"/>
      <c r="Y21" s="31">
        <v>232.404</v>
      </c>
      <c r="Z21" s="2"/>
    </row>
    <row r="22" spans="1:26">
      <c r="A22" s="5" t="s">
        <v>27</v>
      </c>
      <c r="B22" s="3">
        <v>90</v>
      </c>
      <c r="C22" s="29">
        <v>340.32600000000002</v>
      </c>
      <c r="D22" s="1"/>
      <c r="E22" s="34">
        <v>105.459</v>
      </c>
      <c r="F22" s="12"/>
      <c r="G22" s="36">
        <v>134.499</v>
      </c>
      <c r="H22" s="9"/>
      <c r="I22" s="32">
        <v>5.8360000000000003</v>
      </c>
      <c r="J22" s="12"/>
      <c r="K22" s="32">
        <v>0.13900000000000001</v>
      </c>
      <c r="L22" s="12"/>
      <c r="M22" s="3">
        <v>4.4690000000000003</v>
      </c>
      <c r="N22" s="2"/>
      <c r="O22" s="31">
        <v>13.808999999999999</v>
      </c>
      <c r="P22" s="2"/>
      <c r="Q22" s="34">
        <v>77.064999999999998</v>
      </c>
      <c r="R22" s="12"/>
      <c r="S22" s="31">
        <v>191.583</v>
      </c>
      <c r="T22" s="2"/>
      <c r="U22" s="25">
        <v>0.71199999999999997</v>
      </c>
      <c r="V22" s="12"/>
      <c r="W22" s="31">
        <v>283.61099999999999</v>
      </c>
      <c r="X22" s="2"/>
      <c r="Y22" s="31">
        <v>254.67400000000001</v>
      </c>
      <c r="Z22" s="2"/>
    </row>
    <row r="23" spans="1:26">
      <c r="A23" s="5" t="s">
        <v>28</v>
      </c>
      <c r="B23" s="3">
        <v>90</v>
      </c>
      <c r="C23" s="29">
        <v>328.53300000000002</v>
      </c>
      <c r="D23" s="1"/>
      <c r="E23" s="34">
        <v>106.86799999999999</v>
      </c>
      <c r="F23" s="12"/>
      <c r="G23" s="36">
        <v>130.73500000000001</v>
      </c>
      <c r="H23" s="9"/>
      <c r="I23" s="32">
        <v>5.3819999999999997</v>
      </c>
      <c r="J23" s="12"/>
      <c r="K23" s="32">
        <v>0.14299999999999999</v>
      </c>
      <c r="L23" s="12"/>
      <c r="M23" s="3">
        <v>4.1379999999999999</v>
      </c>
      <c r="N23" s="2"/>
      <c r="O23" s="31">
        <v>12.766</v>
      </c>
      <c r="P23" s="2"/>
      <c r="Q23" s="34">
        <v>85.073999999999998</v>
      </c>
      <c r="R23" s="12"/>
      <c r="S23" s="31">
        <v>180.02600000000001</v>
      </c>
      <c r="T23" s="2"/>
      <c r="U23" s="25">
        <v>0.71199999999999997</v>
      </c>
      <c r="V23" s="12"/>
      <c r="W23" s="31">
        <v>272.37200000000001</v>
      </c>
      <c r="X23" s="2"/>
      <c r="Y23" s="31">
        <v>253.16300000000001</v>
      </c>
      <c r="Z23" s="2"/>
    </row>
    <row r="24" spans="1:26">
      <c r="A24" s="5" t="s">
        <v>29</v>
      </c>
      <c r="B24" s="3">
        <v>90</v>
      </c>
      <c r="C24" s="29">
        <v>335.435</v>
      </c>
      <c r="D24" s="1"/>
      <c r="E24" s="34">
        <v>148.85599999999999</v>
      </c>
      <c r="F24" s="12"/>
      <c r="G24" s="36">
        <v>151.81</v>
      </c>
      <c r="H24" s="9"/>
      <c r="I24" s="32">
        <v>4.6820000000000004</v>
      </c>
      <c r="J24" s="12"/>
      <c r="K24" s="32">
        <v>0.114</v>
      </c>
      <c r="L24" s="12"/>
      <c r="M24" s="3">
        <v>5.77</v>
      </c>
      <c r="N24" s="2"/>
      <c r="O24" s="31">
        <v>13.6</v>
      </c>
      <c r="P24" s="2"/>
      <c r="Q24" s="34">
        <v>98.436000000000007</v>
      </c>
      <c r="R24" s="12"/>
      <c r="S24" s="31">
        <v>240.14099999999999</v>
      </c>
      <c r="T24" s="2"/>
      <c r="U24" s="25">
        <v>0.71299999999999997</v>
      </c>
      <c r="V24" s="12"/>
      <c r="W24" s="31">
        <v>301.16699999999997</v>
      </c>
      <c r="X24" s="2"/>
      <c r="Y24" s="31">
        <v>296.71899999999999</v>
      </c>
      <c r="Z24" s="2"/>
    </row>
    <row r="25" spans="1:26">
      <c r="A25" s="5" t="s">
        <v>30</v>
      </c>
      <c r="B25" s="3">
        <v>107.5</v>
      </c>
      <c r="C25" s="29">
        <v>391.202</v>
      </c>
      <c r="D25" s="1"/>
      <c r="E25" s="34">
        <v>125.29600000000001</v>
      </c>
      <c r="F25" s="12"/>
      <c r="G25" s="36">
        <v>153.71100000000001</v>
      </c>
      <c r="H25" s="9"/>
      <c r="I25" s="32">
        <v>5.6909999999999998</v>
      </c>
      <c r="J25" s="12"/>
      <c r="K25" s="32">
        <v>0.13200000000000001</v>
      </c>
      <c r="L25" s="12"/>
      <c r="M25" s="3">
        <v>5.48</v>
      </c>
      <c r="N25" s="2"/>
      <c r="O25" s="31">
        <v>14.362</v>
      </c>
      <c r="P25" s="2"/>
      <c r="Q25" s="34">
        <v>80.325000000000003</v>
      </c>
      <c r="R25" s="12"/>
      <c r="S25" s="31">
        <v>346.58800000000002</v>
      </c>
      <c r="T25" s="2"/>
      <c r="U25" s="25">
        <v>0.77100000000000002</v>
      </c>
      <c r="V25" s="12"/>
      <c r="W25" s="31">
        <v>385.20299999999997</v>
      </c>
      <c r="X25" s="2"/>
      <c r="Y25" s="31">
        <v>265.94400000000002</v>
      </c>
      <c r="Z25" s="2"/>
    </row>
    <row r="26" spans="1:26">
      <c r="A26" s="5" t="s">
        <v>31</v>
      </c>
      <c r="B26" s="3">
        <v>107.5</v>
      </c>
      <c r="C26" s="29">
        <v>515</v>
      </c>
      <c r="D26" s="1"/>
      <c r="E26" s="34">
        <v>146.81</v>
      </c>
      <c r="F26" s="12"/>
      <c r="G26" s="36">
        <v>182.67699999999999</v>
      </c>
      <c r="H26" s="9"/>
      <c r="I26" s="32">
        <v>5.6390000000000002</v>
      </c>
      <c r="J26" s="12"/>
      <c r="K26" s="32">
        <v>0.125</v>
      </c>
      <c r="L26" s="12"/>
      <c r="M26" s="3">
        <v>4.734</v>
      </c>
      <c r="N26" s="2"/>
      <c r="O26" s="31">
        <v>13.417999999999999</v>
      </c>
      <c r="P26" s="2"/>
      <c r="Q26" s="34">
        <v>87.816999999999993</v>
      </c>
      <c r="R26" s="12"/>
      <c r="S26" s="31">
        <v>608.60599999999999</v>
      </c>
      <c r="T26" s="2"/>
      <c r="U26" s="25">
        <v>0.75900000000000001</v>
      </c>
      <c r="V26" s="12"/>
      <c r="W26" s="31">
        <v>516.99699999999996</v>
      </c>
      <c r="X26" s="2"/>
      <c r="Y26" s="31">
        <v>270.63299999999998</v>
      </c>
      <c r="Z26" s="2"/>
    </row>
    <row r="27" spans="1:26">
      <c r="A27" s="5" t="s">
        <v>32</v>
      </c>
      <c r="B27" s="3">
        <v>107.5</v>
      </c>
      <c r="C27" s="29">
        <v>381.87700000000001</v>
      </c>
      <c r="D27" s="1"/>
      <c r="E27" s="34">
        <v>103.77</v>
      </c>
      <c r="F27" s="12"/>
      <c r="G27" s="36">
        <v>141.01300000000001</v>
      </c>
      <c r="H27" s="9"/>
      <c r="I27" s="32">
        <v>5.6740000000000004</v>
      </c>
      <c r="J27" s="12"/>
      <c r="K27" s="32">
        <v>0.124</v>
      </c>
      <c r="L27" s="12"/>
      <c r="M27" s="3">
        <v>5.3109999999999999</v>
      </c>
      <c r="N27" s="2"/>
      <c r="O27" s="31">
        <v>13.733000000000001</v>
      </c>
      <c r="P27" s="2"/>
      <c r="Q27" s="34">
        <v>77.488</v>
      </c>
      <c r="R27" s="12"/>
      <c r="S27" s="31">
        <v>260.08199999999999</v>
      </c>
      <c r="T27" s="2"/>
      <c r="U27" s="25">
        <v>0.73599999999999999</v>
      </c>
      <c r="V27" s="12"/>
      <c r="W27" s="31">
        <v>289.45600000000002</v>
      </c>
      <c r="X27" s="2"/>
      <c r="Y27" s="31">
        <v>266.76799999999997</v>
      </c>
      <c r="Z27" s="2"/>
    </row>
    <row r="28" spans="1:26">
      <c r="A28" s="5" t="s">
        <v>33</v>
      </c>
      <c r="B28" s="3">
        <v>125</v>
      </c>
      <c r="C28" s="29">
        <v>347.73099999999999</v>
      </c>
      <c r="D28" s="1"/>
      <c r="E28" s="34">
        <v>93.772000000000006</v>
      </c>
      <c r="F28" s="12"/>
      <c r="G28" s="36">
        <v>140.41300000000001</v>
      </c>
      <c r="H28" s="9"/>
      <c r="I28" s="32">
        <v>5.258</v>
      </c>
      <c r="J28" s="12"/>
      <c r="K28" s="32">
        <v>0.13600000000000001</v>
      </c>
      <c r="L28" s="12"/>
      <c r="M28" s="3">
        <v>4.9249999999999998</v>
      </c>
      <c r="N28" s="2"/>
      <c r="O28" s="31">
        <v>13.717000000000001</v>
      </c>
      <c r="P28" s="2"/>
      <c r="Q28" s="34">
        <v>73.686000000000007</v>
      </c>
      <c r="R28" s="12"/>
      <c r="S28" s="31">
        <v>273.25</v>
      </c>
      <c r="T28" s="2"/>
      <c r="U28" s="25">
        <v>0.73</v>
      </c>
      <c r="V28" s="12"/>
      <c r="W28" s="31">
        <v>328.36799999999999</v>
      </c>
      <c r="X28" s="2"/>
      <c r="Y28" s="31">
        <v>309.45600000000002</v>
      </c>
      <c r="Z28" s="2"/>
    </row>
    <row r="29" spans="1:26">
      <c r="A29" s="6"/>
      <c r="B29" s="3">
        <v>125</v>
      </c>
      <c r="C29" s="29">
        <v>347.18299999999999</v>
      </c>
      <c r="D29" s="1"/>
      <c r="E29" s="34">
        <v>100.292</v>
      </c>
      <c r="F29" s="12"/>
      <c r="G29" s="36">
        <v>137.88</v>
      </c>
      <c r="H29" s="1"/>
      <c r="I29" s="32">
        <v>4.8650000000000002</v>
      </c>
      <c r="J29" s="12"/>
      <c r="K29" s="32">
        <v>0.13400000000000001</v>
      </c>
      <c r="L29" s="12"/>
      <c r="M29" s="3">
        <v>4.7329999999999997</v>
      </c>
      <c r="N29" s="2"/>
      <c r="O29" s="31">
        <v>13.448</v>
      </c>
      <c r="P29" s="2"/>
      <c r="Q29" s="34">
        <v>83.185000000000002</v>
      </c>
      <c r="R29" s="12"/>
      <c r="S29" s="31">
        <v>267.42200000000003</v>
      </c>
      <c r="T29" s="2"/>
      <c r="U29" s="25">
        <v>0.72399999999999998</v>
      </c>
      <c r="V29" s="12"/>
      <c r="W29" s="31">
        <v>326.75200000000001</v>
      </c>
      <c r="X29" s="2"/>
      <c r="Y29" s="31">
        <v>309.59399999999999</v>
      </c>
      <c r="Z29" s="2"/>
    </row>
    <row r="30" spans="1:26">
      <c r="A30" s="6"/>
      <c r="B30" s="3">
        <v>125</v>
      </c>
      <c r="C30" s="29">
        <v>329.99599999999998</v>
      </c>
      <c r="D30" s="1"/>
      <c r="E30" s="34">
        <v>104.17400000000001</v>
      </c>
      <c r="F30" s="12"/>
      <c r="G30" s="36">
        <v>138.02000000000001</v>
      </c>
      <c r="H30" s="1"/>
      <c r="I30" s="32">
        <v>4.7919999999999998</v>
      </c>
      <c r="J30" s="12"/>
      <c r="K30" s="32">
        <v>0.13400000000000001</v>
      </c>
      <c r="L30" s="12"/>
      <c r="M30" s="3">
        <v>5.351</v>
      </c>
      <c r="N30" s="2"/>
      <c r="O30" s="31">
        <v>13.878</v>
      </c>
      <c r="P30" s="2"/>
      <c r="Q30" s="34">
        <v>78.766000000000005</v>
      </c>
      <c r="R30" s="12"/>
      <c r="S30" s="31">
        <v>270.97500000000002</v>
      </c>
      <c r="T30" s="2"/>
      <c r="U30" s="25">
        <v>0.73</v>
      </c>
      <c r="V30" s="12"/>
      <c r="W30" s="31">
        <v>329.93099999999998</v>
      </c>
      <c r="X30" s="2"/>
      <c r="Y30" s="31">
        <v>310.83800000000002</v>
      </c>
      <c r="Z30" s="2"/>
    </row>
    <row r="31" spans="1:26">
      <c r="A31" s="5" t="s">
        <v>34</v>
      </c>
      <c r="B31" s="3">
        <v>125</v>
      </c>
      <c r="C31" s="29">
        <v>374.01499999999999</v>
      </c>
      <c r="D31" s="1"/>
      <c r="E31" s="34">
        <v>101.23</v>
      </c>
      <c r="F31" s="12"/>
      <c r="G31" s="36">
        <v>146.13200000000001</v>
      </c>
      <c r="H31" s="10"/>
      <c r="I31" s="32">
        <v>5.5149999999999997</v>
      </c>
      <c r="J31" s="12"/>
      <c r="K31" s="32">
        <v>0.14599999999999999</v>
      </c>
      <c r="L31" s="12"/>
      <c r="M31" s="3">
        <v>5.266</v>
      </c>
      <c r="N31" s="2"/>
      <c r="O31" s="31">
        <v>15.259</v>
      </c>
      <c r="P31" s="2"/>
      <c r="Q31" s="34">
        <v>80.558999999999997</v>
      </c>
      <c r="R31" s="12"/>
      <c r="S31" s="31">
        <v>311.53699999999998</v>
      </c>
      <c r="T31" s="2"/>
      <c r="U31" s="25">
        <v>0.77500000000000002</v>
      </c>
      <c r="V31" s="12"/>
      <c r="W31" s="31">
        <v>329.74200000000002</v>
      </c>
      <c r="X31" s="2"/>
      <c r="Y31" s="31">
        <v>276.07299999999998</v>
      </c>
      <c r="Z31" s="2"/>
    </row>
    <row r="32" spans="1:26">
      <c r="A32" s="5" t="s">
        <v>35</v>
      </c>
      <c r="B32" s="3">
        <v>125</v>
      </c>
      <c r="C32" s="29">
        <v>518.41300000000001</v>
      </c>
      <c r="D32" s="1"/>
      <c r="E32" s="34">
        <v>148.714</v>
      </c>
      <c r="F32" s="12"/>
      <c r="G32" s="36">
        <v>154.327</v>
      </c>
      <c r="H32" s="9"/>
      <c r="I32" s="32">
        <v>6.8849999999999998</v>
      </c>
      <c r="J32" s="12"/>
      <c r="K32" s="32">
        <v>0.13</v>
      </c>
      <c r="L32" s="12"/>
      <c r="M32" s="3">
        <v>6.3710000000000004</v>
      </c>
      <c r="N32" s="2"/>
      <c r="O32" s="31">
        <v>14.125</v>
      </c>
      <c r="P32" s="2"/>
      <c r="Q32" s="34">
        <v>165.63200000000001</v>
      </c>
      <c r="R32" s="12"/>
      <c r="S32" s="31">
        <v>227.065</v>
      </c>
      <c r="T32" s="2"/>
      <c r="U32" s="25">
        <v>0.76</v>
      </c>
      <c r="V32" s="12"/>
      <c r="W32" s="31">
        <v>684.61800000000005</v>
      </c>
      <c r="X32" s="2"/>
      <c r="Y32" s="31">
        <v>275</v>
      </c>
      <c r="Z32" s="2"/>
    </row>
    <row r="33" spans="1:28">
      <c r="A33" s="5" t="s">
        <v>36</v>
      </c>
      <c r="B33" s="3">
        <v>125</v>
      </c>
      <c r="C33" s="29">
        <v>634.79</v>
      </c>
      <c r="D33" s="1"/>
      <c r="E33" s="34">
        <v>174.423</v>
      </c>
      <c r="F33" s="12"/>
      <c r="G33" s="36">
        <v>190.89400000000001</v>
      </c>
      <c r="H33" s="9"/>
      <c r="I33" s="32">
        <v>5.0030000000000001</v>
      </c>
      <c r="J33" s="12"/>
      <c r="K33" s="32">
        <v>0.13200000000000001</v>
      </c>
      <c r="L33" s="12"/>
      <c r="M33" s="3">
        <v>8.1020000000000003</v>
      </c>
      <c r="N33" s="2"/>
      <c r="O33" s="31">
        <v>13.148</v>
      </c>
      <c r="P33" s="2"/>
      <c r="Q33" s="34">
        <v>227.27</v>
      </c>
      <c r="R33" s="12"/>
      <c r="S33" s="31">
        <v>299.59300000000002</v>
      </c>
      <c r="T33" s="2"/>
      <c r="U33" s="25">
        <v>0.746</v>
      </c>
      <c r="V33" s="12"/>
      <c r="W33" s="31">
        <v>892</v>
      </c>
      <c r="X33" s="2"/>
      <c r="Y33" s="31">
        <v>294.26</v>
      </c>
      <c r="Z33" s="2"/>
    </row>
    <row r="34" spans="1:28">
      <c r="A34" s="5" t="s">
        <v>37</v>
      </c>
      <c r="B34" s="3">
        <v>125</v>
      </c>
      <c r="C34" s="29">
        <v>876.41300000000001</v>
      </c>
      <c r="D34" s="1"/>
      <c r="E34" s="34">
        <v>193.02099999999999</v>
      </c>
      <c r="F34" s="12"/>
      <c r="G34" s="36">
        <v>236.625</v>
      </c>
      <c r="H34" s="10"/>
      <c r="I34" s="32">
        <v>4.6479999999999997</v>
      </c>
      <c r="J34" s="12"/>
      <c r="K34" s="32">
        <v>0.14299999999999999</v>
      </c>
      <c r="L34" s="12"/>
      <c r="M34" s="3">
        <v>7.5419999999999998</v>
      </c>
      <c r="N34" s="2"/>
      <c r="O34" s="31">
        <v>11.223000000000001</v>
      </c>
      <c r="P34" s="2"/>
      <c r="Q34" s="34">
        <v>259.96100000000001</v>
      </c>
      <c r="R34" s="12"/>
      <c r="S34" s="31">
        <v>353.39800000000002</v>
      </c>
      <c r="T34" s="2"/>
      <c r="U34" s="25">
        <v>0.71399999999999997</v>
      </c>
      <c r="V34" s="12"/>
      <c r="W34" s="31">
        <v>997.14200000000005</v>
      </c>
      <c r="X34" s="2"/>
      <c r="Y34" s="31">
        <v>331.11799999999999</v>
      </c>
      <c r="Z34" s="2"/>
    </row>
    <row r="35" spans="1:28">
      <c r="A35" s="5" t="s">
        <v>38</v>
      </c>
      <c r="B35" s="3">
        <v>130</v>
      </c>
      <c r="C35" s="29">
        <v>402.721</v>
      </c>
      <c r="D35" s="1"/>
      <c r="E35" s="34">
        <v>105.51</v>
      </c>
      <c r="F35" s="12"/>
      <c r="G35" s="36">
        <v>107.583</v>
      </c>
      <c r="H35" s="9"/>
      <c r="I35" s="32">
        <v>5.5250000000000004</v>
      </c>
      <c r="J35" s="12"/>
      <c r="K35" s="32">
        <v>0.11600000000000001</v>
      </c>
      <c r="L35" s="46"/>
      <c r="M35" s="3">
        <v>4.1559999999999997</v>
      </c>
      <c r="N35" s="2"/>
      <c r="O35" s="31">
        <v>14.513999999999999</v>
      </c>
      <c r="P35" s="2"/>
      <c r="Q35" s="34">
        <v>76.134</v>
      </c>
      <c r="R35" s="12"/>
      <c r="S35" s="31">
        <v>255.19399999999999</v>
      </c>
      <c r="T35" s="2"/>
      <c r="U35" s="25">
        <v>0.749</v>
      </c>
      <c r="V35" s="12"/>
      <c r="W35" s="31">
        <v>286.339</v>
      </c>
      <c r="X35" s="2"/>
      <c r="Y35" s="31">
        <v>272.625</v>
      </c>
      <c r="Z35" s="2"/>
    </row>
    <row r="36" spans="1:28">
      <c r="A36" s="5" t="s">
        <v>39</v>
      </c>
      <c r="B36" s="3">
        <v>130</v>
      </c>
      <c r="C36" s="29">
        <v>431.24400000000003</v>
      </c>
      <c r="D36" s="1"/>
      <c r="E36" s="34">
        <v>115.40600000000001</v>
      </c>
      <c r="F36" s="12"/>
      <c r="G36" s="36">
        <v>135.178</v>
      </c>
      <c r="H36" s="10"/>
      <c r="I36" s="32">
        <v>5.6550000000000002</v>
      </c>
      <c r="J36" s="12"/>
      <c r="K36" s="32">
        <v>0.114</v>
      </c>
      <c r="L36" s="46"/>
      <c r="M36" s="3">
        <v>5.1879999999999997</v>
      </c>
      <c r="N36" s="2"/>
      <c r="O36" s="31">
        <v>14.586</v>
      </c>
      <c r="P36" s="2"/>
      <c r="Q36" s="34">
        <v>80.909000000000006</v>
      </c>
      <c r="R36" s="12"/>
      <c r="S36" s="31">
        <v>43</v>
      </c>
      <c r="T36" s="2"/>
      <c r="U36" s="25">
        <v>0.75700000000000001</v>
      </c>
      <c r="V36" s="12"/>
      <c r="W36" s="31">
        <v>362.11599999999999</v>
      </c>
      <c r="X36" s="2"/>
      <c r="Y36" s="31">
        <v>261.952</v>
      </c>
      <c r="Z36" s="2"/>
    </row>
    <row r="37" spans="1:28">
      <c r="A37" s="5" t="s">
        <v>40</v>
      </c>
      <c r="B37" s="3">
        <v>142.5</v>
      </c>
      <c r="C37" s="29">
        <v>361.125</v>
      </c>
      <c r="D37" s="1"/>
      <c r="E37" s="34">
        <v>79.180999999999997</v>
      </c>
      <c r="F37" s="12"/>
      <c r="G37" s="36">
        <v>121.873</v>
      </c>
      <c r="H37" s="9"/>
      <c r="I37" s="32">
        <v>4.1760000000000002</v>
      </c>
      <c r="J37" s="12"/>
      <c r="K37" s="32">
        <v>0.122</v>
      </c>
      <c r="L37" s="46"/>
      <c r="M37" s="3">
        <v>5.7249999999999996</v>
      </c>
      <c r="N37" s="2"/>
      <c r="O37" s="31">
        <v>11.574</v>
      </c>
      <c r="P37" s="2"/>
      <c r="Q37" s="34">
        <v>79.694000000000003</v>
      </c>
      <c r="R37" s="12"/>
      <c r="S37" s="31">
        <v>249.755</v>
      </c>
      <c r="T37" s="2"/>
      <c r="U37" s="25">
        <v>0.52400000000000002</v>
      </c>
      <c r="V37" s="12"/>
      <c r="W37" s="31">
        <v>224.005</v>
      </c>
      <c r="X37" s="2"/>
      <c r="Y37" s="31">
        <v>280.22300000000001</v>
      </c>
      <c r="Z37" s="2"/>
    </row>
    <row r="38" spans="1:28">
      <c r="A38" s="5" t="s">
        <v>41</v>
      </c>
      <c r="B38" s="3">
        <v>142.5</v>
      </c>
      <c r="C38" s="29">
        <v>385.39699999999999</v>
      </c>
      <c r="D38" s="1"/>
      <c r="E38" s="34">
        <v>88.435000000000002</v>
      </c>
      <c r="F38" s="12"/>
      <c r="G38" s="36">
        <v>151.392</v>
      </c>
      <c r="H38" s="9"/>
      <c r="I38" s="32">
        <v>4.2050000000000001</v>
      </c>
      <c r="J38" s="12"/>
      <c r="K38" s="32">
        <v>0.11</v>
      </c>
      <c r="L38" s="46"/>
      <c r="M38" s="3">
        <v>6.0780000000000003</v>
      </c>
      <c r="N38" s="2"/>
      <c r="O38" s="31">
        <v>12.003</v>
      </c>
      <c r="P38" s="2"/>
      <c r="Q38" s="34">
        <v>91.316000000000003</v>
      </c>
      <c r="R38" s="12"/>
      <c r="S38" s="31">
        <v>321</v>
      </c>
      <c r="T38" s="2"/>
      <c r="U38" s="25">
        <v>0.51500000000000001</v>
      </c>
      <c r="V38" s="12"/>
      <c r="W38" s="31">
        <v>259.93599999999998</v>
      </c>
      <c r="X38" s="2"/>
      <c r="Y38" s="31">
        <v>284.09199999999998</v>
      </c>
      <c r="Z38" s="2"/>
    </row>
    <row r="39" spans="1:28">
      <c r="A39" s="5" t="s">
        <v>42</v>
      </c>
      <c r="B39" s="3">
        <v>152.5</v>
      </c>
      <c r="C39" s="29">
        <v>405.92</v>
      </c>
      <c r="D39" s="1"/>
      <c r="E39" s="34">
        <v>92.498999999999995</v>
      </c>
      <c r="F39" s="12"/>
      <c r="G39" s="36">
        <v>106.444</v>
      </c>
      <c r="H39" s="9"/>
      <c r="I39" s="32">
        <v>5.1779999999999999</v>
      </c>
      <c r="J39" s="12"/>
      <c r="K39" s="32">
        <v>0.13</v>
      </c>
      <c r="L39" s="46"/>
      <c r="M39" s="3">
        <v>5.1379999999999999</v>
      </c>
      <c r="N39" s="2"/>
      <c r="O39" s="31">
        <v>13.728999999999999</v>
      </c>
      <c r="P39" s="2"/>
      <c r="Q39" s="34">
        <v>89.12</v>
      </c>
      <c r="R39" s="12"/>
      <c r="S39" s="31">
        <v>162.20400000000001</v>
      </c>
      <c r="T39" s="2"/>
      <c r="U39" s="25">
        <v>0.68200000000000005</v>
      </c>
      <c r="V39" s="46"/>
      <c r="W39" s="31">
        <v>297.19</v>
      </c>
      <c r="X39" s="2"/>
      <c r="Y39" s="31">
        <v>286.10899999999998</v>
      </c>
      <c r="Z39" s="2"/>
    </row>
    <row r="40" spans="1:28">
      <c r="A40" s="5" t="s">
        <v>43</v>
      </c>
      <c r="B40" s="3">
        <v>152.5</v>
      </c>
      <c r="C40" s="29">
        <v>622.49400000000003</v>
      </c>
      <c r="D40" s="1"/>
      <c r="E40" s="34">
        <v>132.071</v>
      </c>
      <c r="F40" s="12"/>
      <c r="G40" s="36">
        <v>164.39400000000001</v>
      </c>
      <c r="H40" s="9"/>
      <c r="I40" s="32">
        <v>4.8680000000000003</v>
      </c>
      <c r="J40" s="46"/>
      <c r="K40" s="32">
        <v>0.13300000000000001</v>
      </c>
      <c r="L40" s="46"/>
      <c r="M40" s="3">
        <v>5.5149999999999997</v>
      </c>
      <c r="N40" s="2"/>
      <c r="O40" s="31">
        <v>12.821999999999999</v>
      </c>
      <c r="P40" s="2"/>
      <c r="Q40" s="34">
        <v>169.99799999999999</v>
      </c>
      <c r="R40" s="12"/>
      <c r="S40" s="31">
        <v>262.315</v>
      </c>
      <c r="T40" s="2"/>
      <c r="U40" s="25">
        <v>0.67400000000000004</v>
      </c>
      <c r="V40" s="46"/>
      <c r="W40" s="31">
        <v>733.63599999999997</v>
      </c>
      <c r="X40" s="2"/>
      <c r="Y40" s="31">
        <v>300.28300000000002</v>
      </c>
      <c r="Z40" s="2"/>
    </row>
    <row r="41" spans="1:28">
      <c r="A41" s="5" t="s">
        <v>44</v>
      </c>
      <c r="B41" s="3">
        <v>160</v>
      </c>
      <c r="C41" s="29">
        <v>328.488</v>
      </c>
      <c r="D41" s="1"/>
      <c r="E41" s="34">
        <v>83.341999999999999</v>
      </c>
      <c r="F41" s="12"/>
      <c r="G41" s="36">
        <v>287.94799999999998</v>
      </c>
      <c r="H41" s="10"/>
      <c r="I41" s="32">
        <v>3.5070000000000001</v>
      </c>
      <c r="J41" s="46"/>
      <c r="K41" s="32">
        <v>8.5000000000000006E-2</v>
      </c>
      <c r="L41" s="46"/>
      <c r="M41" s="3">
        <v>5.0430000000000001</v>
      </c>
      <c r="N41" s="2"/>
      <c r="O41" s="31">
        <v>11.772</v>
      </c>
      <c r="P41" s="2"/>
      <c r="Q41" s="34">
        <v>84.128</v>
      </c>
      <c r="R41" s="12"/>
      <c r="S41" s="31">
        <v>236.20599999999999</v>
      </c>
      <c r="T41" s="2"/>
      <c r="U41" s="25">
        <v>0.5</v>
      </c>
      <c r="V41" s="46"/>
      <c r="W41" s="31">
        <v>340.79300000000001</v>
      </c>
      <c r="X41" s="2"/>
      <c r="Y41" s="31">
        <v>278.28899999999999</v>
      </c>
      <c r="Z41" s="2"/>
    </row>
    <row r="42" spans="1:28">
      <c r="A42" s="20" t="s">
        <v>45</v>
      </c>
      <c r="B42" s="17">
        <v>160</v>
      </c>
      <c r="C42" s="30">
        <v>316.14600000000002</v>
      </c>
      <c r="D42" s="22"/>
      <c r="E42" s="35">
        <v>70.200999999999993</v>
      </c>
      <c r="F42" s="19"/>
      <c r="G42" s="37"/>
      <c r="H42" s="21"/>
      <c r="I42" s="33">
        <v>4.181</v>
      </c>
      <c r="J42" s="48"/>
      <c r="K42" s="33">
        <v>0.08</v>
      </c>
      <c r="L42" s="48"/>
      <c r="M42" s="17">
        <v>4.5030000000000001</v>
      </c>
      <c r="N42" s="18"/>
      <c r="O42" s="38">
        <v>9.7170000000000005</v>
      </c>
      <c r="P42" s="18"/>
      <c r="Q42" s="35">
        <v>82.070999999999998</v>
      </c>
      <c r="R42" s="48"/>
      <c r="S42" s="38">
        <v>254.55799999999999</v>
      </c>
      <c r="T42" s="18"/>
      <c r="U42" s="26">
        <v>0.35399999999999998</v>
      </c>
      <c r="V42" s="48"/>
      <c r="W42" s="38">
        <v>310.26600000000002</v>
      </c>
      <c r="X42" s="18"/>
      <c r="Y42" s="38">
        <v>204.87100000000001</v>
      </c>
      <c r="Z42" s="18"/>
    </row>
    <row r="43" spans="1:28">
      <c r="A43" s="6" t="s">
        <v>60</v>
      </c>
      <c r="B43" s="3">
        <v>0</v>
      </c>
      <c r="C43" s="29">
        <v>220.875</v>
      </c>
      <c r="D43" s="25">
        <f t="shared" ref="D43:D55" si="0">C43/C$63</f>
        <v>0.94076552651776835</v>
      </c>
      <c r="E43" s="29">
        <v>52.03</v>
      </c>
      <c r="F43" s="25">
        <f t="shared" ref="F43:F55" si="1">E43/E$63</f>
        <v>1.0600022817654344</v>
      </c>
      <c r="G43" s="47">
        <v>59.11</v>
      </c>
      <c r="H43" s="25">
        <f t="shared" ref="H43:H55" si="2">G43/G$63</f>
        <v>2.7856846629467649</v>
      </c>
      <c r="I43" s="25">
        <v>3.9009999999999998</v>
      </c>
      <c r="J43" s="25">
        <f t="shared" ref="J43:J55" si="3">I43/I$63</f>
        <v>0.93737985390234524</v>
      </c>
      <c r="K43" s="25">
        <v>9.1999999999999998E-2</v>
      </c>
      <c r="L43" s="25">
        <f t="shared" ref="L43:L55" si="4">K43/K$63</f>
        <v>1.0132158590308367</v>
      </c>
      <c r="M43" s="3">
        <v>5.133</v>
      </c>
      <c r="N43" s="3">
        <v>1.853</v>
      </c>
      <c r="O43" s="31">
        <v>9.2669999999999995</v>
      </c>
      <c r="P43" s="3">
        <f t="shared" ref="P43:P55" si="5">O43/O$63</f>
        <v>0.88835844932704477</v>
      </c>
      <c r="Q43" s="29">
        <v>48.81</v>
      </c>
      <c r="R43" s="25">
        <f t="shared" ref="R43:R55" si="6">Q43/Q$63</f>
        <v>0.92893574908647991</v>
      </c>
      <c r="S43" s="44">
        <v>62.003</v>
      </c>
      <c r="T43" s="43">
        <f t="shared" ref="T43:T55" si="7">S43/S$63</f>
        <v>4.5088500079991851</v>
      </c>
      <c r="U43" s="25">
        <v>0.48099999999999998</v>
      </c>
      <c r="V43" s="25">
        <f t="shared" ref="V43:V55" si="8">U43/U$63</f>
        <v>0.8910707669507224</v>
      </c>
      <c r="W43" s="44">
        <v>91.286000000000001</v>
      </c>
      <c r="X43" s="43">
        <f t="shared" ref="X43:X55" si="9">W43/W$63</f>
        <v>1.6189651931173672</v>
      </c>
      <c r="Y43" s="31">
        <v>332.803</v>
      </c>
      <c r="Z43" s="43">
        <f t="shared" ref="Z43:Z55" si="10">Y43/Y$63</f>
        <v>1.9543400286101527</v>
      </c>
      <c r="AA43" s="57">
        <f>E43+G43+S43+W43</f>
        <v>264.42899999999997</v>
      </c>
      <c r="AB43">
        <v>140.4</v>
      </c>
    </row>
    <row r="44" spans="1:28">
      <c r="A44" s="6"/>
      <c r="B44" s="3">
        <v>-7.5</v>
      </c>
      <c r="C44" s="29">
        <v>287.577</v>
      </c>
      <c r="D44" s="25">
        <f t="shared" si="0"/>
        <v>1.2248671321761189</v>
      </c>
      <c r="E44" s="29">
        <v>85.709000000000003</v>
      </c>
      <c r="F44" s="25">
        <f t="shared" si="1"/>
        <v>1.7461413716669927</v>
      </c>
      <c r="G44" s="47">
        <v>116.06</v>
      </c>
      <c r="H44" s="25">
        <f t="shared" si="2"/>
        <v>5.4695747247775595</v>
      </c>
      <c r="I44" s="25">
        <v>4.8520000000000003</v>
      </c>
      <c r="J44" s="25">
        <f t="shared" si="3"/>
        <v>1.1658977316416763</v>
      </c>
      <c r="K44" s="25">
        <v>0.13</v>
      </c>
      <c r="L44" s="25">
        <f t="shared" si="4"/>
        <v>1.4317180616740086</v>
      </c>
      <c r="M44" s="3">
        <v>4.6509999999999998</v>
      </c>
      <c r="N44" s="3">
        <v>1.679</v>
      </c>
      <c r="O44" s="31">
        <v>13.448</v>
      </c>
      <c r="P44" s="3">
        <f t="shared" si="5"/>
        <v>1.2891598604240961</v>
      </c>
      <c r="Q44" s="29">
        <v>77.230999999999995</v>
      </c>
      <c r="R44" s="25">
        <f t="shared" si="6"/>
        <v>1.4698348051157124</v>
      </c>
      <c r="S44" s="44">
        <v>128.08000000000001</v>
      </c>
      <c r="T44" s="43">
        <f t="shared" si="7"/>
        <v>9.3139607603589454</v>
      </c>
      <c r="U44" s="25">
        <v>0.69899999999999995</v>
      </c>
      <c r="V44" s="25">
        <f t="shared" si="8"/>
        <v>1.2949240459429416</v>
      </c>
      <c r="W44" s="44">
        <v>182.56100000000001</v>
      </c>
      <c r="X44" s="43">
        <f t="shared" si="9"/>
        <v>3.2377353002727656</v>
      </c>
      <c r="Y44" s="31">
        <v>289.452</v>
      </c>
      <c r="Z44" s="43">
        <f t="shared" si="10"/>
        <v>1.6997672195300702</v>
      </c>
      <c r="AA44" s="57">
        <f>E44+G44+S44+W44</f>
        <v>512.41000000000008</v>
      </c>
      <c r="AB44">
        <v>140.4</v>
      </c>
    </row>
    <row r="45" spans="1:28">
      <c r="A45" s="6"/>
      <c r="B45" s="3">
        <v>-22.5</v>
      </c>
      <c r="C45" s="29">
        <v>310.23399999999998</v>
      </c>
      <c r="D45" s="25">
        <f t="shared" si="0"/>
        <v>1.3213693371984756</v>
      </c>
      <c r="E45" s="29">
        <v>98.847999999999999</v>
      </c>
      <c r="F45" s="25">
        <f t="shared" si="1"/>
        <v>2.0138209792033379</v>
      </c>
      <c r="G45" s="47">
        <v>148.81800000000001</v>
      </c>
      <c r="H45" s="25">
        <f t="shared" si="2"/>
        <v>7.0133652541094857</v>
      </c>
      <c r="I45" s="25">
        <v>5.35</v>
      </c>
      <c r="J45" s="25">
        <f t="shared" si="3"/>
        <v>1.2855632449058054</v>
      </c>
      <c r="K45" s="25">
        <v>0.129</v>
      </c>
      <c r="L45" s="25">
        <f t="shared" si="4"/>
        <v>1.4207048458149778</v>
      </c>
      <c r="M45" s="3">
        <v>5.6820000000000004</v>
      </c>
      <c r="N45" s="3">
        <v>2.0510000000000002</v>
      </c>
      <c r="O45" s="31">
        <v>14.923999999999999</v>
      </c>
      <c r="P45" s="3">
        <f t="shared" si="5"/>
        <v>1.4306530158364967</v>
      </c>
      <c r="Q45" s="29">
        <v>89.138000000000005</v>
      </c>
      <c r="R45" s="25">
        <f t="shared" si="6"/>
        <v>1.6964448842874542</v>
      </c>
      <c r="S45" s="44">
        <v>208.87299999999999</v>
      </c>
      <c r="T45" s="43">
        <f t="shared" si="7"/>
        <v>15.189217097895487</v>
      </c>
      <c r="U45" s="25">
        <v>0.74</v>
      </c>
      <c r="V45" s="25">
        <f t="shared" si="8"/>
        <v>1.3708781030011115</v>
      </c>
      <c r="W45" s="44">
        <v>235.56899999999999</v>
      </c>
      <c r="X45" s="43">
        <f t="shared" si="9"/>
        <v>4.1778368159133388</v>
      </c>
      <c r="Y45" s="31">
        <v>253.46</v>
      </c>
      <c r="Z45" s="43">
        <f t="shared" si="10"/>
        <v>1.4884091298802273</v>
      </c>
      <c r="AA45" s="57">
        <f t="shared" ref="AA45:AA55" si="11">E45+G45+S45+W45</f>
        <v>692.10799999999995</v>
      </c>
      <c r="AB45">
        <v>140.4</v>
      </c>
    </row>
    <row r="46" spans="1:28">
      <c r="A46" s="6"/>
      <c r="B46" s="3">
        <v>-47.5</v>
      </c>
      <c r="C46" s="29">
        <v>407.79399999999998</v>
      </c>
      <c r="D46" s="25">
        <f t="shared" si="0"/>
        <v>1.7369033938688707</v>
      </c>
      <c r="E46" s="29">
        <v>141.30199999999999</v>
      </c>
      <c r="F46" s="25">
        <f t="shared" si="1"/>
        <v>2.8787323163178824</v>
      </c>
      <c r="G46" s="47">
        <v>169.40100000000001</v>
      </c>
      <c r="H46" s="25">
        <f t="shared" si="2"/>
        <v>7.9833829739104214</v>
      </c>
      <c r="I46" s="25">
        <v>5.492</v>
      </c>
      <c r="J46" s="25">
        <f t="shared" si="3"/>
        <v>1.3196847366397539</v>
      </c>
      <c r="K46" s="25">
        <v>0.159</v>
      </c>
      <c r="L46" s="25">
        <f t="shared" si="4"/>
        <v>1.7511013215859028</v>
      </c>
      <c r="M46" s="3">
        <v>5.9989999999999997</v>
      </c>
      <c r="N46" s="3">
        <v>2.1659999999999999</v>
      </c>
      <c r="O46" s="31">
        <v>15.041</v>
      </c>
      <c r="P46" s="3">
        <f t="shared" si="5"/>
        <v>1.4418689366923578</v>
      </c>
      <c r="Q46" s="29">
        <v>104.71899999999999</v>
      </c>
      <c r="R46" s="25">
        <f t="shared" si="6"/>
        <v>1.9929773142509133</v>
      </c>
      <c r="S46" s="44">
        <v>430.548</v>
      </c>
      <c r="T46" s="43">
        <f t="shared" si="7"/>
        <v>31.309393952615732</v>
      </c>
      <c r="U46" s="25">
        <v>0.749</v>
      </c>
      <c r="V46" s="25">
        <f t="shared" si="8"/>
        <v>1.3875509447943681</v>
      </c>
      <c r="W46" s="44">
        <v>272.36099999999999</v>
      </c>
      <c r="X46" s="43">
        <f t="shared" si="9"/>
        <v>4.8303461534368823</v>
      </c>
      <c r="Y46" s="31">
        <v>240.61099999999999</v>
      </c>
      <c r="Z46" s="43">
        <f t="shared" si="10"/>
        <v>1.4129551374955076</v>
      </c>
      <c r="AA46" s="57">
        <f t="shared" si="11"/>
        <v>1013.612</v>
      </c>
      <c r="AB46">
        <v>140.4</v>
      </c>
    </row>
    <row r="47" spans="1:28">
      <c r="A47" s="6"/>
      <c r="B47" s="3">
        <v>-62.5</v>
      </c>
      <c r="C47" s="29">
        <v>309.38099999999997</v>
      </c>
      <c r="D47" s="25">
        <f t="shared" si="0"/>
        <v>1.3177361827259475</v>
      </c>
      <c r="E47" s="29">
        <v>133.983</v>
      </c>
      <c r="F47" s="25">
        <f t="shared" si="1"/>
        <v>2.7296230197535691</v>
      </c>
      <c r="G47" s="47">
        <v>117.754</v>
      </c>
      <c r="H47" s="25">
        <f t="shared" si="2"/>
        <v>5.5494080832453632</v>
      </c>
      <c r="I47" s="25">
        <v>4.7350000000000003</v>
      </c>
      <c r="J47" s="25">
        <f t="shared" si="3"/>
        <v>1.1377835447904654</v>
      </c>
      <c r="K47" s="25">
        <v>0.121</v>
      </c>
      <c r="L47" s="25">
        <f t="shared" si="4"/>
        <v>1.3325991189427309</v>
      </c>
      <c r="M47" s="3">
        <v>6.2309999999999999</v>
      </c>
      <c r="N47" s="3">
        <v>2.2490000000000001</v>
      </c>
      <c r="O47" s="31">
        <v>16.879000000000001</v>
      </c>
      <c r="P47" s="3">
        <f t="shared" si="5"/>
        <v>1.6180643429579358</v>
      </c>
      <c r="Q47" s="29">
        <v>100.50700000000001</v>
      </c>
      <c r="R47" s="25">
        <f t="shared" si="6"/>
        <v>1.9128159257003654</v>
      </c>
      <c r="S47" s="44">
        <v>271.08600000000001</v>
      </c>
      <c r="T47" s="43">
        <f t="shared" si="7"/>
        <v>19.713338278284393</v>
      </c>
      <c r="U47" s="25">
        <v>0.73799999999999999</v>
      </c>
      <c r="V47" s="25">
        <f t="shared" si="8"/>
        <v>1.3671730270470543</v>
      </c>
      <c r="W47" s="44">
        <v>345.15800000000002</v>
      </c>
      <c r="X47" s="43">
        <f t="shared" si="9"/>
        <v>6.1214073146594687</v>
      </c>
      <c r="Y47" s="31">
        <v>306.19600000000003</v>
      </c>
      <c r="Z47" s="43">
        <f t="shared" si="10"/>
        <v>1.798094065859726</v>
      </c>
      <c r="AA47" s="57">
        <f t="shared" si="11"/>
        <v>867.98100000000011</v>
      </c>
      <c r="AB47">
        <v>140.4</v>
      </c>
    </row>
    <row r="48" spans="1:28">
      <c r="A48" s="6"/>
      <c r="B48" s="3">
        <v>-80</v>
      </c>
      <c r="C48" s="29">
        <v>359.66199999999998</v>
      </c>
      <c r="D48" s="25">
        <f t="shared" si="0"/>
        <v>1.5318963703381259</v>
      </c>
      <c r="E48" s="29">
        <v>133.04900000000001</v>
      </c>
      <c r="F48" s="25">
        <f t="shared" si="1"/>
        <v>2.7105947258621814</v>
      </c>
      <c r="G48" s="47">
        <v>148.565</v>
      </c>
      <c r="H48" s="25">
        <f t="shared" si="2"/>
        <v>7.0014420901824757</v>
      </c>
      <c r="I48" s="25">
        <v>5.8570000000000002</v>
      </c>
      <c r="J48" s="25">
        <f t="shared" si="3"/>
        <v>1.4073913879277202</v>
      </c>
      <c r="K48" s="25">
        <v>0.127</v>
      </c>
      <c r="L48" s="25">
        <f t="shared" si="4"/>
        <v>1.398678414096916</v>
      </c>
      <c r="M48" s="3">
        <v>4.8319999999999999</v>
      </c>
      <c r="N48" s="3">
        <v>1.7450000000000001</v>
      </c>
      <c r="O48" s="31">
        <v>15.721</v>
      </c>
      <c r="P48" s="3">
        <f t="shared" si="5"/>
        <v>1.5070554852563365</v>
      </c>
      <c r="Q48" s="29">
        <v>94.254999999999995</v>
      </c>
      <c r="R48" s="25">
        <f t="shared" si="6"/>
        <v>1.7938299330085259</v>
      </c>
      <c r="S48" s="44">
        <v>270.86200000000002</v>
      </c>
      <c r="T48" s="43">
        <f t="shared" si="7"/>
        <v>19.69704902773536</v>
      </c>
      <c r="U48" s="25">
        <v>0.753</v>
      </c>
      <c r="V48" s="25">
        <f t="shared" si="8"/>
        <v>1.3949610967024824</v>
      </c>
      <c r="W48" s="44">
        <v>446.46</v>
      </c>
      <c r="X48" s="43">
        <f t="shared" si="9"/>
        <v>7.9180071436932247</v>
      </c>
      <c r="Y48" s="31">
        <v>227.547</v>
      </c>
      <c r="Z48" s="43">
        <f t="shared" si="10"/>
        <v>1.3362385870624796</v>
      </c>
      <c r="AA48" s="57">
        <f t="shared" si="11"/>
        <v>998.93600000000015</v>
      </c>
      <c r="AB48">
        <v>140.4</v>
      </c>
    </row>
    <row r="49" spans="1:36">
      <c r="A49" s="6"/>
      <c r="B49" s="3">
        <v>-90</v>
      </c>
      <c r="C49" s="29">
        <v>334.76499999999999</v>
      </c>
      <c r="D49" s="25">
        <f t="shared" si="0"/>
        <v>1.4258534079670433</v>
      </c>
      <c r="E49" s="29">
        <v>120.39400000000001</v>
      </c>
      <c r="F49" s="25">
        <f t="shared" si="1"/>
        <v>2.4527756046678402</v>
      </c>
      <c r="G49" s="47">
        <v>139.01499999999999</v>
      </c>
      <c r="H49" s="25">
        <f t="shared" si="2"/>
        <v>6.5513779972854769</v>
      </c>
      <c r="I49" s="25">
        <v>5.3</v>
      </c>
      <c r="J49" s="25">
        <f t="shared" si="3"/>
        <v>1.2735486351403307</v>
      </c>
      <c r="K49" s="25">
        <v>0.13200000000000001</v>
      </c>
      <c r="L49" s="25">
        <f t="shared" si="4"/>
        <v>1.4537444933920702</v>
      </c>
      <c r="M49" s="3">
        <v>4.7919999999999998</v>
      </c>
      <c r="N49" s="3">
        <v>1.73</v>
      </c>
      <c r="O49" s="31">
        <v>13.391999999999999</v>
      </c>
      <c r="P49" s="3">
        <f t="shared" si="5"/>
        <v>1.2837915564247095</v>
      </c>
      <c r="Q49" s="29">
        <v>86.858000000000004</v>
      </c>
      <c r="R49" s="25">
        <f t="shared" si="6"/>
        <v>1.6530526796589524</v>
      </c>
      <c r="S49" s="44">
        <v>203.916</v>
      </c>
      <c r="T49" s="43">
        <f t="shared" si="7"/>
        <v>14.828744709629564</v>
      </c>
      <c r="U49" s="25">
        <v>0.71199999999999997</v>
      </c>
      <c r="V49" s="25">
        <f t="shared" si="8"/>
        <v>1.3190070396443125</v>
      </c>
      <c r="W49" s="44">
        <v>285.71699999999998</v>
      </c>
      <c r="X49" s="43">
        <f t="shared" si="9"/>
        <v>5.0672159814420041</v>
      </c>
      <c r="Y49" s="31">
        <v>268.185</v>
      </c>
      <c r="Z49" s="43">
        <f t="shared" si="10"/>
        <v>1.5748796752818148</v>
      </c>
      <c r="AA49" s="57">
        <f t="shared" si="11"/>
        <v>749.04199999999992</v>
      </c>
      <c r="AB49">
        <v>140.4</v>
      </c>
    </row>
    <row r="50" spans="1:36">
      <c r="A50" s="6"/>
      <c r="B50" s="3">
        <v>-107.5</v>
      </c>
      <c r="C50" s="29">
        <v>429.43</v>
      </c>
      <c r="D50" s="25">
        <f t="shared" si="0"/>
        <v>1.829056887617545</v>
      </c>
      <c r="E50" s="29">
        <v>125.292</v>
      </c>
      <c r="F50" s="25">
        <f t="shared" si="1"/>
        <v>2.5525620966164677</v>
      </c>
      <c r="G50" s="47">
        <v>159.13399999999999</v>
      </c>
      <c r="H50" s="25">
        <f t="shared" si="2"/>
        <v>7.4995287286985359</v>
      </c>
      <c r="I50" s="25">
        <v>5.6680000000000001</v>
      </c>
      <c r="J50" s="25">
        <f t="shared" si="3"/>
        <v>1.3619761630142253</v>
      </c>
      <c r="K50" s="25">
        <v>0.127</v>
      </c>
      <c r="L50" s="25">
        <f t="shared" si="4"/>
        <v>1.398678414096916</v>
      </c>
      <c r="M50" s="3">
        <v>5.1749999999999998</v>
      </c>
      <c r="N50" s="3">
        <v>1.8680000000000001</v>
      </c>
      <c r="O50" s="31">
        <v>13.837999999999999</v>
      </c>
      <c r="P50" s="3">
        <f t="shared" si="5"/>
        <v>1.3265462632769662</v>
      </c>
      <c r="Q50" s="29">
        <v>81.876999999999995</v>
      </c>
      <c r="R50" s="25">
        <f t="shared" si="6"/>
        <v>1.5582559378806331</v>
      </c>
      <c r="S50" s="44">
        <v>405.09199999999998</v>
      </c>
      <c r="T50" s="43">
        <f t="shared" si="7"/>
        <v>29.458236979507539</v>
      </c>
      <c r="U50" s="25">
        <v>0.755</v>
      </c>
      <c r="V50" s="25">
        <f t="shared" si="8"/>
        <v>1.3986661726565393</v>
      </c>
      <c r="W50" s="44">
        <v>397.21899999999999</v>
      </c>
      <c r="X50" s="43">
        <f t="shared" si="9"/>
        <v>7.044713702483266</v>
      </c>
      <c r="Y50" s="31">
        <v>267.78199999999998</v>
      </c>
      <c r="Z50" s="43">
        <f t="shared" si="10"/>
        <v>1.5725131129866132</v>
      </c>
      <c r="AA50" s="57">
        <f t="shared" si="11"/>
        <v>1086.7370000000001</v>
      </c>
      <c r="AB50">
        <v>140.4</v>
      </c>
    </row>
    <row r="51" spans="1:36">
      <c r="A51" s="6"/>
      <c r="B51" s="3">
        <v>-125</v>
      </c>
      <c r="C51" s="29">
        <v>489.79199999999997</v>
      </c>
      <c r="D51" s="25">
        <f t="shared" si="0"/>
        <v>2.0861547425656628</v>
      </c>
      <c r="E51" s="29">
        <v>130.804</v>
      </c>
      <c r="F51" s="25">
        <f t="shared" si="1"/>
        <v>2.6648575526435883</v>
      </c>
      <c r="G51" s="47">
        <v>163.47</v>
      </c>
      <c r="H51" s="25">
        <f t="shared" si="2"/>
        <v>7.7038719650128185</v>
      </c>
      <c r="I51" s="25">
        <v>5.2809999999999997</v>
      </c>
      <c r="J51" s="25">
        <f t="shared" si="3"/>
        <v>1.2689830834294502</v>
      </c>
      <c r="K51" s="25">
        <v>0.13600000000000001</v>
      </c>
      <c r="L51" s="25">
        <f t="shared" si="4"/>
        <v>1.4977973568281937</v>
      </c>
      <c r="M51" s="3">
        <v>6.0419999999999998</v>
      </c>
      <c r="N51" s="3">
        <v>2.181</v>
      </c>
      <c r="O51" s="31">
        <v>13.542999999999999</v>
      </c>
      <c r="P51" s="3">
        <f t="shared" si="5"/>
        <v>1.2982668047087695</v>
      </c>
      <c r="Q51" s="29">
        <v>138.43700000000001</v>
      </c>
      <c r="R51" s="25">
        <f t="shared" si="6"/>
        <v>2.6346871193666259</v>
      </c>
      <c r="S51" s="44">
        <v>286.17700000000002</v>
      </c>
      <c r="T51" s="43">
        <f t="shared" si="7"/>
        <v>20.810753814157106</v>
      </c>
      <c r="U51" s="25">
        <v>0.74</v>
      </c>
      <c r="V51" s="25">
        <f t="shared" si="8"/>
        <v>1.3708781030011115</v>
      </c>
      <c r="W51" s="44">
        <v>555.50800000000004</v>
      </c>
      <c r="X51" s="43">
        <f t="shared" si="9"/>
        <v>9.8519829601279767</v>
      </c>
      <c r="Y51" s="31">
        <v>300.95699999999999</v>
      </c>
      <c r="Z51" s="43">
        <f t="shared" si="10"/>
        <v>1.7673287560221083</v>
      </c>
      <c r="AA51" s="57">
        <f t="shared" si="11"/>
        <v>1135.9590000000001</v>
      </c>
      <c r="AB51">
        <v>140.4</v>
      </c>
    </row>
    <row r="52" spans="1:36">
      <c r="A52" s="6"/>
      <c r="B52" s="3">
        <v>-130</v>
      </c>
      <c r="C52" s="29">
        <v>416.98200000000003</v>
      </c>
      <c r="D52" s="25">
        <f t="shared" si="0"/>
        <v>1.7760375360653406</v>
      </c>
      <c r="E52" s="29">
        <v>110.458</v>
      </c>
      <c r="F52" s="25">
        <f t="shared" si="1"/>
        <v>2.2503504139774431</v>
      </c>
      <c r="G52" s="47">
        <v>121.381</v>
      </c>
      <c r="H52" s="25">
        <f t="shared" si="2"/>
        <v>5.7203381842859296</v>
      </c>
      <c r="I52" s="25">
        <v>5.59</v>
      </c>
      <c r="J52" s="25">
        <f t="shared" si="3"/>
        <v>1.3432333717800846</v>
      </c>
      <c r="K52" s="25">
        <v>0.115</v>
      </c>
      <c r="L52" s="25">
        <f t="shared" si="4"/>
        <v>1.266519823788546</v>
      </c>
      <c r="M52" s="3">
        <v>4.6719999999999997</v>
      </c>
      <c r="N52" s="3">
        <v>1.6870000000000001</v>
      </c>
      <c r="O52" s="31">
        <v>14.55</v>
      </c>
      <c r="P52" s="3">
        <f t="shared" si="5"/>
        <v>1.3948004141263086</v>
      </c>
      <c r="Q52" s="29">
        <v>78.522000000000006</v>
      </c>
      <c r="R52" s="25">
        <f t="shared" si="6"/>
        <v>1.4944046894031668</v>
      </c>
      <c r="S52" s="44">
        <v>328.45100000000002</v>
      </c>
      <c r="T52" s="43">
        <f t="shared" si="7"/>
        <v>23.884913536076329</v>
      </c>
      <c r="U52" s="25">
        <v>0.753</v>
      </c>
      <c r="V52" s="25">
        <f t="shared" si="8"/>
        <v>1.3949610967024824</v>
      </c>
      <c r="W52" s="44">
        <v>324.22800000000001</v>
      </c>
      <c r="X52" s="43">
        <f t="shared" si="9"/>
        <v>5.7502119342950477</v>
      </c>
      <c r="Y52" s="31">
        <v>267.28800000000001</v>
      </c>
      <c r="Z52" s="43">
        <f t="shared" si="10"/>
        <v>1.5696121656570119</v>
      </c>
      <c r="AA52" s="57">
        <f t="shared" si="11"/>
        <v>884.51800000000003</v>
      </c>
      <c r="AB52">
        <v>140.4</v>
      </c>
    </row>
    <row r="53" spans="1:36">
      <c r="A53" s="6"/>
      <c r="B53" s="3">
        <v>-142.5</v>
      </c>
      <c r="C53" s="29">
        <v>373.26100000000002</v>
      </c>
      <c r="D53" s="25">
        <f t="shared" si="0"/>
        <v>1.5898181378315732</v>
      </c>
      <c r="E53" s="29">
        <v>83.808000000000007</v>
      </c>
      <c r="F53" s="25">
        <f t="shared" si="1"/>
        <v>1.7074124779972619</v>
      </c>
      <c r="G53" s="47">
        <v>136.63300000000001</v>
      </c>
      <c r="H53" s="25">
        <f t="shared" si="2"/>
        <v>6.4391211732770319</v>
      </c>
      <c r="I53" s="25">
        <v>4.1900000000000004</v>
      </c>
      <c r="J53" s="25">
        <f t="shared" si="3"/>
        <v>1.0068242983467899</v>
      </c>
      <c r="K53" s="25">
        <v>0.11600000000000001</v>
      </c>
      <c r="L53" s="25">
        <f t="shared" si="4"/>
        <v>1.2775330396475768</v>
      </c>
      <c r="M53" s="3">
        <v>5.9020000000000001</v>
      </c>
      <c r="N53" s="3">
        <v>2.1309999999999998</v>
      </c>
      <c r="O53" s="31">
        <v>11.789</v>
      </c>
      <c r="P53" s="3">
        <f t="shared" si="5"/>
        <v>1.1301238544422716</v>
      </c>
      <c r="Q53" s="29">
        <v>85.504999999999995</v>
      </c>
      <c r="R53" s="25">
        <f t="shared" si="6"/>
        <v>1.627302831912302</v>
      </c>
      <c r="S53" s="44">
        <v>285.58999999999997</v>
      </c>
      <c r="T53" s="43">
        <f t="shared" si="7"/>
        <v>20.768067251334408</v>
      </c>
      <c r="U53" s="25">
        <v>0.52</v>
      </c>
      <c r="V53" s="25">
        <f t="shared" si="8"/>
        <v>0.963319748054835</v>
      </c>
      <c r="W53" s="44">
        <v>241.971</v>
      </c>
      <c r="X53" s="43">
        <f t="shared" si="9"/>
        <v>4.2913768457792258</v>
      </c>
      <c r="Y53" s="31">
        <v>282.15800000000002</v>
      </c>
      <c r="Z53" s="43">
        <f t="shared" si="10"/>
        <v>1.6569342036958306</v>
      </c>
      <c r="AA53" s="57">
        <f t="shared" si="11"/>
        <v>748.00199999999995</v>
      </c>
      <c r="AB53">
        <v>140.4</v>
      </c>
    </row>
    <row r="54" spans="1:36">
      <c r="A54" s="6"/>
      <c r="B54" s="3">
        <v>-152.5</v>
      </c>
      <c r="C54" s="29">
        <v>514.20699999999999</v>
      </c>
      <c r="D54" s="25">
        <f t="shared" si="0"/>
        <v>2.1901447384000998</v>
      </c>
      <c r="E54" s="29">
        <v>112.285</v>
      </c>
      <c r="F54" s="25">
        <f t="shared" si="1"/>
        <v>2.2875717126279418</v>
      </c>
      <c r="G54" s="47">
        <v>135.41900000000001</v>
      </c>
      <c r="H54" s="25">
        <f t="shared" si="2"/>
        <v>6.381908837279445</v>
      </c>
      <c r="I54" s="25">
        <v>5.0229999999999997</v>
      </c>
      <c r="J54" s="25">
        <f t="shared" si="3"/>
        <v>1.2069876970396001</v>
      </c>
      <c r="K54" s="25">
        <v>0.13200000000000001</v>
      </c>
      <c r="L54" s="25">
        <f t="shared" si="4"/>
        <v>1.4537444933920702</v>
      </c>
      <c r="M54" s="3">
        <v>5.3259999999999996</v>
      </c>
      <c r="N54" s="3">
        <v>1.923</v>
      </c>
      <c r="O54" s="31">
        <v>13.276</v>
      </c>
      <c r="P54" s="3">
        <f t="shared" si="5"/>
        <v>1.2726714981402663</v>
      </c>
      <c r="Q54" s="29">
        <v>129.559</v>
      </c>
      <c r="R54" s="25">
        <f t="shared" si="6"/>
        <v>2.4657239646772227</v>
      </c>
      <c r="S54" s="44">
        <v>212.25899999999999</v>
      </c>
      <c r="T54" s="43">
        <f t="shared" si="7"/>
        <v>15.435446572712594</v>
      </c>
      <c r="U54" s="25">
        <v>0.67800000000000005</v>
      </c>
      <c r="V54" s="25">
        <f t="shared" si="8"/>
        <v>1.2560207484253427</v>
      </c>
      <c r="W54" s="44">
        <v>515.41300000000001</v>
      </c>
      <c r="X54" s="43">
        <f t="shared" si="9"/>
        <v>9.140894628751413</v>
      </c>
      <c r="Y54" s="31">
        <v>293.19600000000003</v>
      </c>
      <c r="Z54" s="43">
        <f t="shared" si="10"/>
        <v>1.7217533466596826</v>
      </c>
      <c r="AA54" s="57">
        <f t="shared" si="11"/>
        <v>975.37599999999998</v>
      </c>
      <c r="AB54">
        <v>140.4</v>
      </c>
    </row>
    <row r="55" spans="1:36">
      <c r="A55" s="16"/>
      <c r="B55" s="17">
        <v>-160</v>
      </c>
      <c r="C55" s="30">
        <v>322.31700000000001</v>
      </c>
      <c r="D55" s="26">
        <f t="shared" si="0"/>
        <v>1.3728340564148389</v>
      </c>
      <c r="E55" s="30">
        <v>76.771000000000001</v>
      </c>
      <c r="F55" s="26">
        <f t="shared" si="1"/>
        <v>1.5640483408305625</v>
      </c>
      <c r="G55" s="51">
        <v>288</v>
      </c>
      <c r="H55" s="26">
        <f t="shared" si="2"/>
        <v>13.572613482129391</v>
      </c>
      <c r="I55" s="26">
        <v>3.8439999999999999</v>
      </c>
      <c r="J55" s="26">
        <f t="shared" si="3"/>
        <v>0.92368319876970395</v>
      </c>
      <c r="K55" s="26">
        <v>8.3000000000000004E-2</v>
      </c>
      <c r="L55" s="26">
        <f t="shared" si="4"/>
        <v>0.91409691629955936</v>
      </c>
      <c r="M55" s="17">
        <v>4.7729999999999997</v>
      </c>
      <c r="N55" s="17">
        <v>1.7230000000000001</v>
      </c>
      <c r="O55" s="38">
        <v>10.744999999999999</v>
      </c>
      <c r="P55" s="17">
        <f t="shared" si="5"/>
        <v>1.0300433298822806</v>
      </c>
      <c r="Q55" s="30">
        <v>83.099000000000004</v>
      </c>
      <c r="R55" s="26">
        <f t="shared" si="6"/>
        <v>1.5815126370280146</v>
      </c>
      <c r="S55" s="50">
        <v>245.38200000000001</v>
      </c>
      <c r="T55" s="49">
        <f t="shared" si="7"/>
        <v>17.844146777782626</v>
      </c>
      <c r="U55" s="26">
        <v>0.42699999999999999</v>
      </c>
      <c r="V55" s="26">
        <f t="shared" si="8"/>
        <v>0.79103371619118179</v>
      </c>
      <c r="W55" s="50">
        <v>325.529</v>
      </c>
      <c r="X55" s="49">
        <f t="shared" si="9"/>
        <v>5.7732852830697308</v>
      </c>
      <c r="Y55" s="38">
        <v>241.58</v>
      </c>
      <c r="Z55" s="49">
        <f t="shared" si="10"/>
        <v>1.4186454572574188</v>
      </c>
      <c r="AA55" s="75">
        <f t="shared" si="11"/>
        <v>935.68200000000002</v>
      </c>
      <c r="AB55">
        <v>140.4</v>
      </c>
    </row>
    <row r="56" spans="1:36">
      <c r="B56" s="3" t="s">
        <v>46</v>
      </c>
      <c r="C56" s="29">
        <f t="shared" ref="C56:Z56" si="12">AVERAGE(C43:C55)</f>
        <v>367.4059230769231</v>
      </c>
      <c r="D56" s="25">
        <f t="shared" si="12"/>
        <v>1.5648798038221086</v>
      </c>
      <c r="E56" s="29">
        <f t="shared" si="12"/>
        <v>108.05638461538463</v>
      </c>
      <c r="F56" s="25">
        <f t="shared" si="12"/>
        <v>2.2014225303023465</v>
      </c>
      <c r="G56" s="47">
        <f t="shared" si="12"/>
        <v>146.36615384615385</v>
      </c>
      <c r="H56" s="25">
        <f t="shared" si="12"/>
        <v>6.8978167813185154</v>
      </c>
      <c r="I56" s="25">
        <f t="shared" si="12"/>
        <v>5.0063846153846141</v>
      </c>
      <c r="J56" s="25">
        <f t="shared" si="12"/>
        <v>1.2029951497944578</v>
      </c>
      <c r="K56" s="25">
        <f t="shared" si="12"/>
        <v>0.123</v>
      </c>
      <c r="L56" s="25">
        <f t="shared" si="12"/>
        <v>1.3546255506607925</v>
      </c>
      <c r="M56" s="43">
        <f t="shared" si="12"/>
        <v>5.3238461538461532</v>
      </c>
      <c r="N56" s="43">
        <f t="shared" si="12"/>
        <v>1.9220000000000004</v>
      </c>
      <c r="O56" s="44">
        <f t="shared" si="12"/>
        <v>13.57023076923077</v>
      </c>
      <c r="P56" s="43">
        <f t="shared" si="12"/>
        <v>1.3008772162689106</v>
      </c>
      <c r="Q56" s="29">
        <f t="shared" si="12"/>
        <v>92.193615384615384</v>
      </c>
      <c r="R56" s="25">
        <f t="shared" si="12"/>
        <v>1.7545983439520287</v>
      </c>
      <c r="S56" s="44">
        <f t="shared" si="12"/>
        <v>256.79376923076927</v>
      </c>
      <c r="T56" s="43">
        <f t="shared" si="12"/>
        <v>18.674009135853019</v>
      </c>
      <c r="U56" s="25">
        <f t="shared" si="12"/>
        <v>0.67269230769230781</v>
      </c>
      <c r="V56" s="25">
        <f t="shared" si="12"/>
        <v>1.2461880468549604</v>
      </c>
      <c r="W56" s="44">
        <f t="shared" si="12"/>
        <v>324.53692307692302</v>
      </c>
      <c r="X56" s="43">
        <f t="shared" si="12"/>
        <v>5.7556907120801304</v>
      </c>
      <c r="Y56" s="44">
        <f t="shared" si="12"/>
        <v>274.70884615384614</v>
      </c>
      <c r="Z56" s="43">
        <f t="shared" si="12"/>
        <v>1.6131900681537417</v>
      </c>
      <c r="AA56" s="15"/>
    </row>
    <row r="57" spans="1:36">
      <c r="A57" s="24" t="s">
        <v>62</v>
      </c>
      <c r="B57" s="3"/>
      <c r="C57" s="11"/>
      <c r="D57" s="1"/>
      <c r="E57" s="13"/>
      <c r="F57" s="12"/>
      <c r="G57" s="8"/>
      <c r="H57" s="1"/>
      <c r="I57" s="13"/>
      <c r="J57" s="12"/>
      <c r="K57" s="13"/>
      <c r="L57" s="12"/>
      <c r="M57" s="3"/>
      <c r="N57" s="2"/>
      <c r="O57" s="3"/>
      <c r="P57" s="2"/>
      <c r="Q57" s="13"/>
      <c r="R57" s="12"/>
      <c r="S57" s="3"/>
      <c r="T57" s="2"/>
      <c r="U57" s="11"/>
      <c r="V57" s="12"/>
      <c r="W57" s="3"/>
      <c r="X57" s="2"/>
      <c r="Y57" s="3"/>
      <c r="Z57" s="2"/>
    </row>
    <row r="58" spans="1:36">
      <c r="A58" s="5" t="s">
        <v>63</v>
      </c>
      <c r="B58" s="3" t="s">
        <v>47</v>
      </c>
      <c r="C58" s="27">
        <v>211.15</v>
      </c>
      <c r="D58" s="39"/>
      <c r="E58" s="27">
        <v>42.389000000000003</v>
      </c>
      <c r="F58" s="39"/>
      <c r="G58" s="27">
        <v>17.998999999999999</v>
      </c>
      <c r="H58" s="39"/>
      <c r="I58" s="27">
        <v>3.47</v>
      </c>
      <c r="J58" s="39"/>
      <c r="K58" s="27">
        <v>9.1999999999999998E-2</v>
      </c>
      <c r="L58" s="39"/>
      <c r="M58" s="27">
        <v>3.0230000000000001</v>
      </c>
      <c r="N58" s="39"/>
      <c r="O58" s="27">
        <v>9.1059999999999999</v>
      </c>
      <c r="P58" s="39"/>
      <c r="Q58" s="27">
        <v>46.353000000000002</v>
      </c>
      <c r="R58" s="39"/>
      <c r="S58" s="27">
        <v>13.662000000000001</v>
      </c>
      <c r="T58" s="39"/>
      <c r="U58" s="27">
        <v>0.45300000000000001</v>
      </c>
      <c r="V58" s="39"/>
      <c r="W58" s="27">
        <v>48.566000000000003</v>
      </c>
      <c r="X58" s="39"/>
      <c r="Y58" s="27">
        <v>195.01300000000001</v>
      </c>
      <c r="Z58" s="39"/>
      <c r="AA58" s="57">
        <f t="shared" ref="AA58:AA62" si="13">E58+G58+S58+W58</f>
        <v>122.61600000000001</v>
      </c>
      <c r="AB58" s="41"/>
      <c r="AC58" s="41"/>
      <c r="AD58" s="41"/>
      <c r="AE58" s="41"/>
      <c r="AF58" s="41"/>
      <c r="AG58" s="41"/>
      <c r="AH58" s="41"/>
      <c r="AI58" s="41"/>
      <c r="AJ58" s="41"/>
    </row>
    <row r="59" spans="1:36">
      <c r="A59" s="5" t="s">
        <v>48</v>
      </c>
      <c r="B59" s="3" t="s">
        <v>49</v>
      </c>
      <c r="C59" s="27">
        <v>224.863</v>
      </c>
      <c r="D59" s="39"/>
      <c r="E59" s="27">
        <v>43.923999999999999</v>
      </c>
      <c r="F59" s="39"/>
      <c r="G59" s="27">
        <v>17.111000000000001</v>
      </c>
      <c r="H59" s="39"/>
      <c r="I59" s="27">
        <v>3.7</v>
      </c>
      <c r="J59" s="39"/>
      <c r="K59" s="27">
        <v>0.127</v>
      </c>
      <c r="L59" s="39"/>
      <c r="M59" s="27">
        <v>1.5720000000000001</v>
      </c>
      <c r="N59" s="39"/>
      <c r="O59" s="27">
        <v>9.202</v>
      </c>
      <c r="P59" s="39"/>
      <c r="Q59" s="27">
        <v>44.784999999999997</v>
      </c>
      <c r="R59" s="39"/>
      <c r="S59" s="27">
        <v>16.007000000000001</v>
      </c>
      <c r="T59" s="39"/>
      <c r="U59" s="27">
        <v>0.50700000000000001</v>
      </c>
      <c r="V59" s="39"/>
      <c r="W59" s="27">
        <v>54.59</v>
      </c>
      <c r="X59" s="39"/>
      <c r="Y59" s="27">
        <v>211.23099999999999</v>
      </c>
      <c r="Z59" s="39"/>
      <c r="AA59" s="57">
        <f t="shared" si="13"/>
        <v>131.63200000000001</v>
      </c>
      <c r="AB59" s="41"/>
      <c r="AC59" s="41"/>
      <c r="AD59" s="41"/>
      <c r="AE59" s="41"/>
      <c r="AF59" s="41"/>
      <c r="AG59" s="41"/>
      <c r="AH59" s="41"/>
      <c r="AI59" s="41"/>
      <c r="AJ59" s="41"/>
    </row>
    <row r="60" spans="1:36">
      <c r="A60" t="s">
        <v>77</v>
      </c>
      <c r="B60" s="3" t="s">
        <v>50</v>
      </c>
      <c r="C60" s="27">
        <v>192.45500000000001</v>
      </c>
      <c r="D60" s="39"/>
      <c r="E60" s="27">
        <v>40.683999999999997</v>
      </c>
      <c r="F60" s="39"/>
      <c r="G60" s="27">
        <v>21.45</v>
      </c>
      <c r="H60" s="39"/>
      <c r="I60" s="27">
        <v>3.4430000000000001</v>
      </c>
      <c r="J60" s="39"/>
      <c r="K60" s="27">
        <v>6.8000000000000005E-2</v>
      </c>
      <c r="L60" s="39"/>
      <c r="M60" s="27">
        <v>3.8860000000000001</v>
      </c>
      <c r="N60" s="39"/>
      <c r="O60" s="27">
        <v>8.5939999999999994</v>
      </c>
      <c r="P60" s="39"/>
      <c r="Q60" s="27">
        <v>53.7</v>
      </c>
      <c r="R60" s="39"/>
      <c r="S60" s="27">
        <v>12.141999999999999</v>
      </c>
      <c r="T60" s="39"/>
      <c r="U60" s="27">
        <v>0.42199999999999999</v>
      </c>
      <c r="V60" s="39"/>
      <c r="W60" s="27">
        <v>48.174999999999997</v>
      </c>
      <c r="X60" s="39"/>
      <c r="Y60" s="27">
        <v>140.07300000000001</v>
      </c>
      <c r="Z60" s="39"/>
      <c r="AA60" s="57">
        <f t="shared" si="13"/>
        <v>122.45099999999999</v>
      </c>
      <c r="AB60" s="41"/>
      <c r="AC60" s="41"/>
      <c r="AD60" s="41"/>
      <c r="AE60" s="41"/>
      <c r="AF60" s="41"/>
      <c r="AG60" s="41"/>
      <c r="AH60" s="41"/>
      <c r="AI60" s="41"/>
      <c r="AJ60" s="41"/>
    </row>
    <row r="61" spans="1:36">
      <c r="A61" t="s">
        <v>77</v>
      </c>
      <c r="B61" s="3" t="s">
        <v>51</v>
      </c>
      <c r="C61" s="27">
        <v>288.85700000000003</v>
      </c>
      <c r="D61" s="39"/>
      <c r="E61" s="27">
        <v>61.543999999999997</v>
      </c>
      <c r="F61" s="39"/>
      <c r="G61" s="27">
        <v>25.471</v>
      </c>
      <c r="H61" s="39"/>
      <c r="I61" s="27">
        <v>5.4619999999999997</v>
      </c>
      <c r="J61" s="39"/>
      <c r="K61" s="27">
        <v>8.4000000000000005E-2</v>
      </c>
      <c r="L61" s="39"/>
      <c r="M61" s="27">
        <v>3.2040000000000002</v>
      </c>
      <c r="N61" s="39"/>
      <c r="O61" s="27">
        <v>12.695</v>
      </c>
      <c r="P61" s="39"/>
      <c r="Q61" s="27">
        <v>59.597000000000001</v>
      </c>
      <c r="R61" s="39"/>
      <c r="S61" s="27">
        <v>13.563000000000001</v>
      </c>
      <c r="T61" s="39"/>
      <c r="U61" s="27">
        <v>0.66900000000000004</v>
      </c>
      <c r="V61" s="39"/>
      <c r="W61" s="27">
        <v>67.581000000000003</v>
      </c>
      <c r="X61" s="39"/>
      <c r="Y61" s="27">
        <v>144.505</v>
      </c>
      <c r="Z61" s="39"/>
      <c r="AA61" s="57">
        <f t="shared" si="13"/>
        <v>168.15899999999999</v>
      </c>
      <c r="AB61" s="41"/>
      <c r="AC61" s="41"/>
      <c r="AD61" s="41"/>
      <c r="AE61" s="41"/>
      <c r="AF61" s="41"/>
      <c r="AG61" s="41"/>
      <c r="AH61" s="41"/>
      <c r="AI61" s="41"/>
      <c r="AJ61" s="41"/>
    </row>
    <row r="62" spans="1:36">
      <c r="A62" t="s">
        <v>77</v>
      </c>
      <c r="B62" s="17" t="s">
        <v>52</v>
      </c>
      <c r="C62" s="28">
        <v>256.58600000000001</v>
      </c>
      <c r="D62" s="40"/>
      <c r="E62" s="28">
        <v>56.883000000000003</v>
      </c>
      <c r="F62" s="40"/>
      <c r="G62" s="28">
        <v>24.065000000000001</v>
      </c>
      <c r="H62" s="40"/>
      <c r="I62" s="28">
        <v>4.7329999999999997</v>
      </c>
      <c r="J62" s="40"/>
      <c r="K62" s="28">
        <v>8.3000000000000004E-2</v>
      </c>
      <c r="L62" s="40"/>
      <c r="M62" s="28">
        <v>2.1640000000000001</v>
      </c>
      <c r="N62" s="40"/>
      <c r="O62" s="28">
        <v>12.561</v>
      </c>
      <c r="P62" s="40"/>
      <c r="Q62" s="28">
        <v>58.284999999999997</v>
      </c>
      <c r="R62" s="40"/>
      <c r="S62" s="28">
        <v>13.382999999999999</v>
      </c>
      <c r="T62" s="40"/>
      <c r="U62" s="28">
        <v>0.64800000000000002</v>
      </c>
      <c r="V62" s="40"/>
      <c r="W62" s="28">
        <v>63.015000000000001</v>
      </c>
      <c r="X62" s="40"/>
      <c r="Y62" s="28">
        <v>160.624</v>
      </c>
      <c r="Z62" s="40"/>
      <c r="AA62" s="57">
        <f t="shared" si="13"/>
        <v>157.346</v>
      </c>
      <c r="AB62" s="41"/>
      <c r="AC62" s="41"/>
      <c r="AD62" s="41"/>
      <c r="AE62" s="41"/>
      <c r="AF62" s="41"/>
      <c r="AG62" s="41"/>
      <c r="AH62" s="41"/>
      <c r="AI62" s="41"/>
      <c r="AJ62" s="41"/>
    </row>
    <row r="63" spans="1:36" ht="25.5">
      <c r="A63" s="6"/>
      <c r="B63" s="3" t="s">
        <v>64</v>
      </c>
      <c r="C63" s="27">
        <f>AVERAGE(C58:C62)</f>
        <v>234.78220000000002</v>
      </c>
      <c r="D63" s="39"/>
      <c r="E63" s="27">
        <f>AVERAGE(E58:E62)</f>
        <v>49.084800000000001</v>
      </c>
      <c r="F63" s="39"/>
      <c r="G63" s="42">
        <f>AVERAGE(G58:G62)</f>
        <v>21.219200000000001</v>
      </c>
      <c r="H63" s="39"/>
      <c r="I63" s="42">
        <f>AVERAGE(I58:I62)</f>
        <v>4.1616</v>
      </c>
      <c r="J63" s="39"/>
      <c r="K63" s="42">
        <f>AVERAGE(K58:K62)</f>
        <v>9.080000000000002E-2</v>
      </c>
      <c r="L63" s="39"/>
      <c r="M63" s="42">
        <f>AVERAGE(M58:M62)</f>
        <v>2.7698000000000005</v>
      </c>
      <c r="N63" s="39"/>
      <c r="O63" s="42">
        <f>AVERAGE(O58:O62)</f>
        <v>10.4316</v>
      </c>
      <c r="P63" s="39"/>
      <c r="Q63" s="42">
        <f>AVERAGE(Q58:Q62)</f>
        <v>52.544000000000004</v>
      </c>
      <c r="R63" s="39"/>
      <c r="S63" s="42">
        <f>AVERAGE(S58:S62)</f>
        <v>13.7514</v>
      </c>
      <c r="T63" s="39"/>
      <c r="U63" s="42">
        <f>AVERAGE(U58:U62)</f>
        <v>0.53980000000000006</v>
      </c>
      <c r="V63" s="39"/>
      <c r="W63" s="42">
        <f>AVERAGE(W58:W62)</f>
        <v>56.385400000000004</v>
      </c>
      <c r="X63" s="39"/>
      <c r="Y63" s="42">
        <f>AVERAGE(Y58:Y62)</f>
        <v>170.28919999999999</v>
      </c>
      <c r="Z63" s="39"/>
      <c r="AA63" s="42">
        <f>AVERAGE(AA58:AA62)</f>
        <v>140.4408</v>
      </c>
      <c r="AB63" s="41"/>
      <c r="AC63" s="41"/>
      <c r="AD63" s="41"/>
      <c r="AE63" s="41"/>
      <c r="AF63" s="41"/>
      <c r="AG63" s="41"/>
      <c r="AH63" s="41"/>
      <c r="AI63" s="41"/>
      <c r="AJ63" s="41"/>
    </row>
    <row r="64" spans="1:36">
      <c r="A64" s="7"/>
      <c r="B64" s="4"/>
      <c r="C64" s="4"/>
      <c r="D64" s="4"/>
      <c r="E64" s="4"/>
      <c r="F64" s="4"/>
      <c r="G64" s="23"/>
      <c r="H64" s="4"/>
      <c r="I64" s="4"/>
      <c r="J64" s="4"/>
      <c r="K64" s="4"/>
      <c r="L64" s="4"/>
      <c r="M64" s="4"/>
      <c r="N64" s="4"/>
      <c r="O64" s="14"/>
      <c r="P64" s="14"/>
      <c r="Q64" s="15"/>
      <c r="R64" s="15"/>
      <c r="S64" s="15"/>
      <c r="T64" s="15"/>
      <c r="U64" s="15"/>
      <c r="V64" s="15"/>
      <c r="W64" s="15"/>
      <c r="X64" s="15"/>
      <c r="Y64" s="15"/>
    </row>
    <row r="65" spans="1:25">
      <c r="A65" s="7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>
      <c r="A66" s="7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>
      <c r="A67" s="7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>
      <c r="A68" s="7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>
      <c r="A69" s="7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>
      <c r="A70" s="7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>
      <c r="A71" s="7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>
      <c r="A72" s="7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>
      <c r="A73" s="7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>
      <c r="A74" s="7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>
      <c r="A75" s="7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>
      <c r="A76" s="7"/>
    </row>
    <row r="77" spans="1:25">
      <c r="A77" s="7"/>
    </row>
    <row r="78" spans="1:25">
      <c r="A78" s="7"/>
    </row>
  </sheetData>
  <sortState columnSort="1" ref="C1:Z63">
    <sortCondition ref="C1:Z1"/>
    <sortCondition ref="C2:Z2"/>
  </sortState>
  <mergeCells count="1">
    <mergeCell ref="A1:A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N2" sqref="N2"/>
    </sheetView>
  </sheetViews>
  <sheetFormatPr defaultRowHeight="15"/>
  <cols>
    <col min="1" max="1" width="17.85546875" customWidth="1"/>
    <col min="2" max="2" width="11.42578125" customWidth="1"/>
  </cols>
  <sheetData>
    <row r="1" spans="1:12">
      <c r="C1" s="55" t="s">
        <v>72</v>
      </c>
      <c r="D1" s="55" t="s">
        <v>72</v>
      </c>
      <c r="E1" s="55" t="s">
        <v>68</v>
      </c>
      <c r="F1" s="55" t="s">
        <v>68</v>
      </c>
      <c r="G1" s="55" t="s">
        <v>66</v>
      </c>
      <c r="H1" s="55" t="s">
        <v>66</v>
      </c>
      <c r="I1" s="55" t="s">
        <v>65</v>
      </c>
      <c r="J1" s="55" t="s">
        <v>65</v>
      </c>
      <c r="K1" s="71" t="s">
        <v>75</v>
      </c>
    </row>
    <row r="2" spans="1:12" ht="30.75" thickBot="1">
      <c r="A2" s="60" t="s">
        <v>78</v>
      </c>
      <c r="B2" s="65" t="s">
        <v>0</v>
      </c>
      <c r="C2" s="68" t="s">
        <v>80</v>
      </c>
      <c r="D2" s="69" t="s">
        <v>61</v>
      </c>
      <c r="E2" s="68" t="s">
        <v>81</v>
      </c>
      <c r="F2" s="69" t="s">
        <v>61</v>
      </c>
      <c r="G2" s="68" t="s">
        <v>81</v>
      </c>
      <c r="H2" s="69" t="s">
        <v>61</v>
      </c>
      <c r="I2" s="68" t="s">
        <v>80</v>
      </c>
      <c r="J2" s="69" t="s">
        <v>61</v>
      </c>
      <c r="K2" s="70" t="s">
        <v>84</v>
      </c>
      <c r="L2" s="61"/>
    </row>
    <row r="3" spans="1:12" ht="15.75" thickTop="1">
      <c r="A3" t="s">
        <v>79</v>
      </c>
      <c r="B3" s="66">
        <v>0</v>
      </c>
      <c r="C3" s="58">
        <v>52.03</v>
      </c>
      <c r="D3" s="59">
        <v>1.0600022817654344</v>
      </c>
      <c r="E3" s="58">
        <v>59.11</v>
      </c>
      <c r="F3" s="59">
        <v>2.7856846629467649</v>
      </c>
      <c r="G3" s="58">
        <v>62.003</v>
      </c>
      <c r="H3" s="59">
        <v>4.5088500079991851</v>
      </c>
      <c r="I3" s="58">
        <v>91.286000000000001</v>
      </c>
      <c r="J3" s="59">
        <v>1.6189651931173672</v>
      </c>
      <c r="K3" s="58">
        <v>313.23899999999998</v>
      </c>
    </row>
    <row r="4" spans="1:12">
      <c r="B4" s="66">
        <v>-7.5</v>
      </c>
      <c r="C4" s="58">
        <v>85.709000000000003</v>
      </c>
      <c r="D4" s="59">
        <v>1.7461413716669927</v>
      </c>
      <c r="E4" s="58">
        <v>116.06</v>
      </c>
      <c r="F4" s="59">
        <v>5.4695747247775595</v>
      </c>
      <c r="G4" s="58">
        <v>128.08000000000001</v>
      </c>
      <c r="H4" s="59">
        <v>9.3139607603589454</v>
      </c>
      <c r="I4" s="58">
        <v>182.56100000000001</v>
      </c>
      <c r="J4" s="59">
        <v>3.2377353002727656</v>
      </c>
      <c r="K4" s="58">
        <v>589.64100000000008</v>
      </c>
    </row>
    <row r="5" spans="1:12">
      <c r="B5" s="66">
        <v>-22.5</v>
      </c>
      <c r="C5" s="58">
        <v>98.847999999999999</v>
      </c>
      <c r="D5" s="59">
        <v>2.0138209792033379</v>
      </c>
      <c r="E5" s="58">
        <v>148.81800000000001</v>
      </c>
      <c r="F5" s="59">
        <v>7.0133652541094857</v>
      </c>
      <c r="G5" s="58">
        <v>208.87299999999999</v>
      </c>
      <c r="H5" s="59">
        <v>15.189217097895487</v>
      </c>
      <c r="I5" s="58">
        <v>235.56899999999999</v>
      </c>
      <c r="J5" s="59">
        <v>4.1778368159133388</v>
      </c>
      <c r="K5" s="58">
        <v>781.24599999999987</v>
      </c>
    </row>
    <row r="6" spans="1:12">
      <c r="B6" s="66">
        <v>-47.5</v>
      </c>
      <c r="C6" s="58">
        <v>141.30199999999999</v>
      </c>
      <c r="D6" s="59">
        <v>2.8787323163178824</v>
      </c>
      <c r="E6" s="58">
        <v>169.40100000000001</v>
      </c>
      <c r="F6" s="59">
        <v>7.9833829739104214</v>
      </c>
      <c r="G6" s="58">
        <v>430.548</v>
      </c>
      <c r="H6" s="59">
        <v>31.309393952615732</v>
      </c>
      <c r="I6" s="58">
        <v>272.36099999999999</v>
      </c>
      <c r="J6" s="59">
        <v>4.8303461534368823</v>
      </c>
      <c r="K6" s="58">
        <v>1118.3310000000001</v>
      </c>
    </row>
    <row r="7" spans="1:12">
      <c r="B7" s="66">
        <v>-62.5</v>
      </c>
      <c r="C7" s="58">
        <v>133.983</v>
      </c>
      <c r="D7" s="59">
        <v>2.7296230197535691</v>
      </c>
      <c r="E7" s="58">
        <v>117.754</v>
      </c>
      <c r="F7" s="59">
        <v>5.5494080832453632</v>
      </c>
      <c r="G7" s="58">
        <v>271.08600000000001</v>
      </c>
      <c r="H7" s="59">
        <v>19.713338278284393</v>
      </c>
      <c r="I7" s="58">
        <v>345.15800000000002</v>
      </c>
      <c r="J7" s="59">
        <v>6.1214073146594687</v>
      </c>
      <c r="K7" s="58">
        <v>968.48800000000006</v>
      </c>
    </row>
    <row r="8" spans="1:12">
      <c r="B8" s="66">
        <v>-80</v>
      </c>
      <c r="C8" s="58">
        <v>133.04900000000001</v>
      </c>
      <c r="D8" s="59">
        <v>2.7105947258621814</v>
      </c>
      <c r="E8" s="58">
        <v>148.565</v>
      </c>
      <c r="F8" s="59">
        <v>7.0014420901824757</v>
      </c>
      <c r="G8" s="58">
        <v>270.86200000000002</v>
      </c>
      <c r="H8" s="59">
        <v>19.69704902773536</v>
      </c>
      <c r="I8" s="58">
        <v>446.46</v>
      </c>
      <c r="J8" s="59">
        <v>7.9180071436932247</v>
      </c>
      <c r="K8" s="58">
        <v>1093.191</v>
      </c>
    </row>
    <row r="9" spans="1:12">
      <c r="B9" s="66">
        <v>-90</v>
      </c>
      <c r="C9" s="58">
        <v>120.39400000000001</v>
      </c>
      <c r="D9" s="59">
        <v>2.4527756046678402</v>
      </c>
      <c r="E9" s="58">
        <v>139.01499999999999</v>
      </c>
      <c r="F9" s="59">
        <v>6.5513779972854769</v>
      </c>
      <c r="G9" s="58">
        <v>203.916</v>
      </c>
      <c r="H9" s="59">
        <v>14.828744709629564</v>
      </c>
      <c r="I9" s="58">
        <v>285.71699999999998</v>
      </c>
      <c r="J9" s="59">
        <v>5.0672159814420041</v>
      </c>
      <c r="K9" s="58">
        <v>835.9</v>
      </c>
    </row>
    <row r="10" spans="1:12">
      <c r="B10" s="66">
        <v>-107.5</v>
      </c>
      <c r="C10" s="58">
        <v>125.292</v>
      </c>
      <c r="D10" s="59">
        <v>2.5525620966164677</v>
      </c>
      <c r="E10" s="58">
        <v>159.13399999999999</v>
      </c>
      <c r="F10" s="59">
        <v>7.4995287286985359</v>
      </c>
      <c r="G10" s="58">
        <v>405.09199999999998</v>
      </c>
      <c r="H10" s="59">
        <v>29.458236979507539</v>
      </c>
      <c r="I10" s="58">
        <v>397.21899999999999</v>
      </c>
      <c r="J10" s="59">
        <v>7.044713702483266</v>
      </c>
      <c r="K10" s="58">
        <v>1168.614</v>
      </c>
    </row>
    <row r="11" spans="1:12">
      <c r="B11" s="66">
        <v>-125</v>
      </c>
      <c r="C11" s="58">
        <v>130.804</v>
      </c>
      <c r="D11" s="59">
        <v>2.6648575526435883</v>
      </c>
      <c r="E11" s="58">
        <v>163.47</v>
      </c>
      <c r="F11" s="59">
        <v>7.7038719650128185</v>
      </c>
      <c r="G11" s="58">
        <v>286.17700000000002</v>
      </c>
      <c r="H11" s="59">
        <v>20.810753814157106</v>
      </c>
      <c r="I11" s="58">
        <v>555.50800000000004</v>
      </c>
      <c r="J11" s="59">
        <v>9.8519829601279767</v>
      </c>
      <c r="K11" s="58">
        <v>1274.3960000000002</v>
      </c>
    </row>
    <row r="12" spans="1:12">
      <c r="B12" s="66">
        <v>-130</v>
      </c>
      <c r="C12" s="58">
        <v>110.458</v>
      </c>
      <c r="D12" s="59">
        <v>2.2503504139774431</v>
      </c>
      <c r="E12" s="58">
        <v>121.381</v>
      </c>
      <c r="F12" s="59">
        <v>5.7203381842859296</v>
      </c>
      <c r="G12" s="58">
        <v>328.45100000000002</v>
      </c>
      <c r="H12" s="59">
        <v>23.884913536076329</v>
      </c>
      <c r="I12" s="58">
        <v>324.22800000000001</v>
      </c>
      <c r="J12" s="59">
        <v>5.7502119342950477</v>
      </c>
      <c r="K12" s="58">
        <v>963.04</v>
      </c>
    </row>
    <row r="13" spans="1:12">
      <c r="B13" s="66">
        <v>-142.5</v>
      </c>
      <c r="C13" s="58">
        <v>83.808000000000007</v>
      </c>
      <c r="D13" s="59">
        <v>1.7074124779972619</v>
      </c>
      <c r="E13" s="58">
        <v>136.63300000000001</v>
      </c>
      <c r="F13" s="59">
        <v>6.4391211732770319</v>
      </c>
      <c r="G13" s="58">
        <v>285.58999999999997</v>
      </c>
      <c r="H13" s="59">
        <v>20.768067251334408</v>
      </c>
      <c r="I13" s="58">
        <v>241.971</v>
      </c>
      <c r="J13" s="59">
        <v>4.2913768457792258</v>
      </c>
      <c r="K13" s="58">
        <v>833.50700000000006</v>
      </c>
    </row>
    <row r="14" spans="1:12">
      <c r="B14" s="66">
        <v>-152.5</v>
      </c>
      <c r="C14" s="58">
        <v>112.285</v>
      </c>
      <c r="D14" s="59">
        <v>2.2875717126279418</v>
      </c>
      <c r="E14" s="58">
        <v>135.41900000000001</v>
      </c>
      <c r="F14" s="59">
        <v>6.381908837279445</v>
      </c>
      <c r="G14" s="58">
        <v>212.25899999999999</v>
      </c>
      <c r="H14" s="59">
        <v>15.435446572712594</v>
      </c>
      <c r="I14" s="58">
        <v>515.41300000000001</v>
      </c>
      <c r="J14" s="59">
        <v>9.140894628751413</v>
      </c>
      <c r="K14" s="58">
        <v>1104.9349999999999</v>
      </c>
    </row>
    <row r="15" spans="1:12">
      <c r="A15" s="62"/>
      <c r="B15" s="67">
        <v>-160</v>
      </c>
      <c r="C15" s="63">
        <v>76.771000000000001</v>
      </c>
      <c r="D15" s="64">
        <v>1.5640483408305625</v>
      </c>
      <c r="E15" s="63">
        <v>288</v>
      </c>
      <c r="F15" s="64">
        <v>13.572613482129391</v>
      </c>
      <c r="G15" s="63">
        <v>245.38200000000001</v>
      </c>
      <c r="H15" s="64">
        <v>17.844146777782626</v>
      </c>
      <c r="I15" s="63">
        <v>325.529</v>
      </c>
      <c r="J15" s="64">
        <v>5.7732852830697308</v>
      </c>
      <c r="K15" s="63">
        <v>1018.7809999999999</v>
      </c>
      <c r="L15" s="62"/>
    </row>
    <row r="16" spans="1:12">
      <c r="B16" t="s">
        <v>46</v>
      </c>
      <c r="C16" s="58">
        <v>108.05638461538463</v>
      </c>
      <c r="D16" s="59">
        <v>2.2014225303023465</v>
      </c>
      <c r="E16" s="58">
        <v>146.36615384615385</v>
      </c>
      <c r="F16" s="59">
        <v>6.8978167813185154</v>
      </c>
      <c r="G16" s="58">
        <v>256.79376923076927</v>
      </c>
      <c r="H16" s="59">
        <v>18.674009135853019</v>
      </c>
      <c r="I16" s="58">
        <v>324.53692307692302</v>
      </c>
      <c r="J16" s="59">
        <v>5.7556907120801304</v>
      </c>
      <c r="K16" s="58">
        <f>AVERAGE(K3:K15)</f>
        <v>927.94684615384597</v>
      </c>
    </row>
    <row r="17" spans="1:12">
      <c r="C17" s="58"/>
      <c r="D17" s="59"/>
      <c r="E17" s="58"/>
      <c r="F17" s="59"/>
      <c r="G17" s="58"/>
      <c r="H17" s="59"/>
      <c r="I17" s="58"/>
      <c r="J17" s="59"/>
      <c r="K17" s="58"/>
    </row>
    <row r="18" spans="1:12" ht="15.75" thickBot="1">
      <c r="A18" s="60" t="s">
        <v>62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 spans="1:12" ht="15.75" thickTop="1">
      <c r="A19" t="s">
        <v>63</v>
      </c>
      <c r="B19" t="s">
        <v>47</v>
      </c>
      <c r="C19" s="58">
        <v>42.389000000000003</v>
      </c>
      <c r="D19" s="58"/>
      <c r="E19" s="58">
        <v>17.998999999999999</v>
      </c>
      <c r="F19" s="58"/>
      <c r="G19" s="58">
        <v>13.662000000000001</v>
      </c>
      <c r="H19" s="58"/>
      <c r="I19" s="58">
        <v>48.566000000000003</v>
      </c>
      <c r="K19" s="58">
        <f>SUM(C19:I19)</f>
        <v>122.61600000000001</v>
      </c>
    </row>
    <row r="20" spans="1:12">
      <c r="A20" t="s">
        <v>48</v>
      </c>
      <c r="B20" t="s">
        <v>49</v>
      </c>
      <c r="C20" s="58">
        <v>43.923999999999999</v>
      </c>
      <c r="D20" s="58"/>
      <c r="E20" s="58">
        <v>17.111000000000001</v>
      </c>
      <c r="F20" s="58"/>
      <c r="G20" s="58">
        <v>16.007000000000001</v>
      </c>
      <c r="H20" s="58"/>
      <c r="I20" s="58">
        <v>54.59</v>
      </c>
      <c r="K20" s="58">
        <f t="shared" ref="K20:K24" si="0">SUM(C20:I20)</f>
        <v>131.63200000000001</v>
      </c>
    </row>
    <row r="21" spans="1:12">
      <c r="A21" t="s">
        <v>77</v>
      </c>
      <c r="B21" t="s">
        <v>50</v>
      </c>
      <c r="C21" s="58">
        <v>40.683999999999997</v>
      </c>
      <c r="D21" s="58"/>
      <c r="E21" s="58">
        <v>21.45</v>
      </c>
      <c r="F21" s="58"/>
      <c r="G21" s="58">
        <v>12.141999999999999</v>
      </c>
      <c r="H21" s="58"/>
      <c r="I21" s="58">
        <v>48.174999999999997</v>
      </c>
      <c r="K21" s="58">
        <f t="shared" si="0"/>
        <v>122.45099999999999</v>
      </c>
    </row>
    <row r="22" spans="1:12">
      <c r="A22" t="s">
        <v>77</v>
      </c>
      <c r="B22" t="s">
        <v>51</v>
      </c>
      <c r="C22" s="58">
        <v>61.543999999999997</v>
      </c>
      <c r="D22" s="58"/>
      <c r="E22" s="58">
        <v>25.471</v>
      </c>
      <c r="F22" s="58"/>
      <c r="G22" s="58">
        <v>13.563000000000001</v>
      </c>
      <c r="H22" s="58"/>
      <c r="I22" s="58">
        <v>67.581000000000003</v>
      </c>
      <c r="K22" s="58">
        <f t="shared" si="0"/>
        <v>168.15899999999999</v>
      </c>
    </row>
    <row r="23" spans="1:12">
      <c r="A23" s="62" t="s">
        <v>77</v>
      </c>
      <c r="B23" s="62" t="s">
        <v>52</v>
      </c>
      <c r="C23" s="63">
        <v>56.883000000000003</v>
      </c>
      <c r="D23" s="63"/>
      <c r="E23" s="63">
        <v>24.065000000000001</v>
      </c>
      <c r="F23" s="63"/>
      <c r="G23" s="63">
        <v>13.382999999999999</v>
      </c>
      <c r="H23" s="63"/>
      <c r="I23" s="63">
        <v>63.015000000000001</v>
      </c>
      <c r="J23" s="62"/>
      <c r="K23" s="63">
        <f t="shared" si="0"/>
        <v>157.346</v>
      </c>
      <c r="L23" s="62"/>
    </row>
    <row r="24" spans="1:12" ht="30">
      <c r="B24" s="72" t="s">
        <v>82</v>
      </c>
      <c r="C24" s="73">
        <v>49.084800000000001</v>
      </c>
      <c r="D24" s="73"/>
      <c r="E24" s="73">
        <v>21.219200000000001</v>
      </c>
      <c r="F24" s="73"/>
      <c r="G24" s="73">
        <v>13.7514</v>
      </c>
      <c r="H24" s="73"/>
      <c r="I24" s="73">
        <v>56.385400000000004</v>
      </c>
      <c r="J24" s="74"/>
      <c r="K24" s="73">
        <f t="shared" si="0"/>
        <v>140.44080000000002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4</vt:i4>
      </vt:variant>
    </vt:vector>
  </HeadingPairs>
  <TitlesOfParts>
    <vt:vector size="6" baseType="lpstr">
      <vt:lpstr>Data</vt:lpstr>
      <vt:lpstr>Summary</vt:lpstr>
      <vt:lpstr>Cu</vt:lpstr>
      <vt:lpstr>Pb</vt:lpstr>
      <vt:lpstr>Zn</vt:lpstr>
      <vt:lpstr>total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maynarjb</dc:creator>
  <cp:lastModifiedBy>maynarjb</cp:lastModifiedBy>
  <dcterms:created xsi:type="dcterms:W3CDTF">2011-11-04T12:25:18Z</dcterms:created>
  <dcterms:modified xsi:type="dcterms:W3CDTF">2011-11-05T11:37:03Z</dcterms:modified>
</cp:coreProperties>
</file>